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B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G301" i="9"/>
  <c r="F301" i="9"/>
  <c r="H300" i="9"/>
  <c r="G300" i="9"/>
  <c r="F300" i="9"/>
  <c r="H299" i="9"/>
  <c r="G299" i="9"/>
  <c r="E299" i="9" s="1"/>
  <c r="B299" i="9" s="1"/>
  <c r="F299" i="9"/>
  <c r="H298" i="9"/>
  <c r="G298" i="9"/>
  <c r="F298" i="9"/>
  <c r="H297" i="9"/>
  <c r="E297" i="9" s="1"/>
  <c r="G297" i="9"/>
  <c r="F297" i="9"/>
  <c r="B297" i="9"/>
  <c r="H296" i="9"/>
  <c r="G296" i="9"/>
  <c r="F296" i="9"/>
  <c r="H295" i="9"/>
  <c r="G295" i="9"/>
  <c r="E295" i="9" s="1"/>
  <c r="F295" i="9"/>
  <c r="H294" i="9"/>
  <c r="G294" i="9"/>
  <c r="F294" i="9"/>
  <c r="H293" i="9"/>
  <c r="G293" i="9"/>
  <c r="F293" i="9"/>
  <c r="H292" i="9"/>
  <c r="G292" i="9"/>
  <c r="F292" i="9"/>
  <c r="E292" i="9"/>
  <c r="B292" i="9" s="1"/>
  <c r="F291" i="9"/>
  <c r="G290" i="9"/>
  <c r="F290" i="9"/>
  <c r="H289" i="9"/>
  <c r="G289" i="9"/>
  <c r="E289" i="9" s="1"/>
  <c r="B289" i="9" s="1"/>
  <c r="F289" i="9"/>
  <c r="H288" i="9"/>
  <c r="G288" i="9"/>
  <c r="F288" i="9"/>
  <c r="H287" i="9"/>
  <c r="G287" i="9"/>
  <c r="F287" i="9"/>
  <c r="H286" i="9"/>
  <c r="G286" i="9"/>
  <c r="F286" i="9"/>
  <c r="F285" i="9"/>
  <c r="H284" i="9"/>
  <c r="G284" i="9"/>
  <c r="E284" i="9" s="1"/>
  <c r="B284" i="9" s="1"/>
  <c r="F284" i="9"/>
  <c r="H283" i="9"/>
  <c r="E283" i="9" s="1"/>
  <c r="B283" i="9" s="1"/>
  <c r="G283" i="9"/>
  <c r="F283" i="9"/>
  <c r="H282" i="9"/>
  <c r="E282" i="9" s="1"/>
  <c r="G282" i="9"/>
  <c r="F282" i="9"/>
  <c r="F281" i="9"/>
  <c r="F280" i="9"/>
  <c r="F279" i="9"/>
  <c r="F278"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M268" i="9"/>
  <c r="L268" i="9"/>
  <c r="F268" i="9"/>
  <c r="B268" i="9" s="1"/>
  <c r="E268" i="9"/>
  <c r="M267" i="9"/>
  <c r="L267" i="9"/>
  <c r="F267" i="9" s="1"/>
  <c r="E267" i="9"/>
  <c r="M266" i="9"/>
  <c r="F266" i="9" s="1"/>
  <c r="L266" i="9"/>
  <c r="E266" i="9"/>
  <c r="B266" i="9"/>
  <c r="M265" i="9"/>
  <c r="L265" i="9"/>
  <c r="F265" i="9" s="1"/>
  <c r="E265" i="9"/>
  <c r="B265" i="9" s="1"/>
  <c r="M264" i="9"/>
  <c r="L264" i="9"/>
  <c r="F264" i="9"/>
  <c r="B264" i="9" s="1"/>
  <c r="E264" i="9"/>
  <c r="M263" i="9"/>
  <c r="L263" i="9"/>
  <c r="F263" i="9" s="1"/>
  <c r="E263" i="9"/>
  <c r="B263" i="9" s="1"/>
  <c r="M262" i="9"/>
  <c r="F262" i="9" s="1"/>
  <c r="B262" i="9" s="1"/>
  <c r="L262" i="9"/>
  <c r="E262" i="9"/>
  <c r="M261" i="9"/>
  <c r="L261" i="9"/>
  <c r="F261" i="9" s="1"/>
  <c r="E261" i="9"/>
  <c r="M260" i="9"/>
  <c r="L260" i="9"/>
  <c r="F260" i="9"/>
  <c r="B260" i="9" s="1"/>
  <c r="E260" i="9"/>
  <c r="M259" i="9"/>
  <c r="L259" i="9"/>
  <c r="F259" i="9" s="1"/>
  <c r="E259" i="9"/>
  <c r="M258" i="9"/>
  <c r="F258" i="9" s="1"/>
  <c r="L258" i="9"/>
  <c r="E258" i="9"/>
  <c r="B258" i="9"/>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M252" i="9"/>
  <c r="L252" i="9"/>
  <c r="F252" i="9"/>
  <c r="B252" i="9" s="1"/>
  <c r="E252" i="9"/>
  <c r="M251" i="9"/>
  <c r="L251" i="9"/>
  <c r="F251" i="9" s="1"/>
  <c r="E251" i="9"/>
  <c r="M250" i="9"/>
  <c r="F250" i="9" s="1"/>
  <c r="L250" i="9"/>
  <c r="E250" i="9"/>
  <c r="B250" i="9"/>
  <c r="M249" i="9"/>
  <c r="L249" i="9"/>
  <c r="F249" i="9" s="1"/>
  <c r="E249" i="9"/>
  <c r="B249" i="9" s="1"/>
  <c r="M248" i="9"/>
  <c r="L248" i="9"/>
  <c r="F248" i="9"/>
  <c r="B248" i="9" s="1"/>
  <c r="E248" i="9"/>
  <c r="M247" i="9"/>
  <c r="L247" i="9"/>
  <c r="F247" i="9" s="1"/>
  <c r="E247" i="9"/>
  <c r="B247" i="9" s="1"/>
  <c r="M246" i="9"/>
  <c r="F246" i="9" s="1"/>
  <c r="B246" i="9" s="1"/>
  <c r="L246" i="9"/>
  <c r="E246" i="9"/>
  <c r="M245" i="9"/>
  <c r="L245" i="9"/>
  <c r="F245" i="9" s="1"/>
  <c r="E245" i="9"/>
  <c r="M244" i="9"/>
  <c r="L244" i="9"/>
  <c r="F244" i="9"/>
  <c r="B244" i="9" s="1"/>
  <c r="E244" i="9"/>
  <c r="M243" i="9"/>
  <c r="L243" i="9"/>
  <c r="F243" i="9" s="1"/>
  <c r="E243" i="9"/>
  <c r="M242" i="9"/>
  <c r="F242" i="9" s="1"/>
  <c r="L242" i="9"/>
  <c r="E242" i="9"/>
  <c r="B242" i="9"/>
  <c r="M241" i="9"/>
  <c r="L241" i="9"/>
  <c r="F241" i="9" s="1"/>
  <c r="E241" i="9"/>
  <c r="B241" i="9" s="1"/>
  <c r="M240" i="9"/>
  <c r="L240" i="9"/>
  <c r="F240" i="9"/>
  <c r="B240" i="9" s="1"/>
  <c r="E240" i="9"/>
  <c r="M239" i="9"/>
  <c r="L239" i="9"/>
  <c r="F239" i="9" s="1"/>
  <c r="E239" i="9"/>
  <c r="B239" i="9" s="1"/>
  <c r="M238" i="9"/>
  <c r="F238" i="9" s="1"/>
  <c r="B238" i="9" s="1"/>
  <c r="L238" i="9"/>
  <c r="E238" i="9"/>
  <c r="M237" i="9"/>
  <c r="L237" i="9"/>
  <c r="F237" i="9" s="1"/>
  <c r="E237" i="9"/>
  <c r="M236" i="9"/>
  <c r="L236" i="9"/>
  <c r="F236" i="9"/>
  <c r="B236" i="9" s="1"/>
  <c r="E236" i="9"/>
  <c r="M235" i="9"/>
  <c r="L235" i="9"/>
  <c r="F235" i="9" s="1"/>
  <c r="E235" i="9"/>
  <c r="M234" i="9"/>
  <c r="F234" i="9" s="1"/>
  <c r="L234" i="9"/>
  <c r="E234" i="9"/>
  <c r="B234" i="9"/>
  <c r="M233" i="9"/>
  <c r="L233" i="9"/>
  <c r="F233" i="9" s="1"/>
  <c r="E233" i="9"/>
  <c r="B233" i="9" s="1"/>
  <c r="M232" i="9"/>
  <c r="L232" i="9"/>
  <c r="F232" i="9"/>
  <c r="B232" i="9" s="1"/>
  <c r="E232" i="9"/>
  <c r="M231" i="9"/>
  <c r="L231" i="9"/>
  <c r="F231" i="9" s="1"/>
  <c r="E231" i="9"/>
  <c r="B231" i="9" s="1"/>
  <c r="M230" i="9"/>
  <c r="F230" i="9" s="1"/>
  <c r="B230" i="9" s="1"/>
  <c r="L230" i="9"/>
  <c r="E230" i="9"/>
  <c r="M229" i="9"/>
  <c r="L229" i="9"/>
  <c r="F229" i="9" s="1"/>
  <c r="E229" i="9"/>
  <c r="M228" i="9"/>
  <c r="L228" i="9"/>
  <c r="F228" i="9"/>
  <c r="B228" i="9" s="1"/>
  <c r="E228" i="9"/>
  <c r="M227" i="9"/>
  <c r="L227" i="9"/>
  <c r="F227" i="9" s="1"/>
  <c r="E227" i="9"/>
  <c r="M226" i="9"/>
  <c r="F226" i="9" s="1"/>
  <c r="L226" i="9"/>
  <c r="E226" i="9"/>
  <c r="B226" i="9"/>
  <c r="M225" i="9"/>
  <c r="L225" i="9"/>
  <c r="F225" i="9" s="1"/>
  <c r="E225" i="9"/>
  <c r="B225" i="9" s="1"/>
  <c r="M224" i="9"/>
  <c r="L224" i="9"/>
  <c r="F224" i="9"/>
  <c r="B224" i="9" s="1"/>
  <c r="E224" i="9"/>
  <c r="M223" i="9"/>
  <c r="L223" i="9"/>
  <c r="F223" i="9" s="1"/>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E152" i="9" s="1"/>
  <c r="F152" i="9"/>
  <c r="B152" i="9"/>
  <c r="H151" i="9"/>
  <c r="G151" i="9"/>
  <c r="F151" i="9"/>
  <c r="E151" i="9"/>
  <c r="B151" i="9" s="1"/>
  <c r="H150" i="9"/>
  <c r="G150" i="9"/>
  <c r="F150" i="9"/>
  <c r="E150" i="9"/>
  <c r="H149" i="9"/>
  <c r="G149" i="9"/>
  <c r="E149" i="9" s="1"/>
  <c r="F149" i="9"/>
  <c r="H148" i="9"/>
  <c r="G148" i="9"/>
  <c r="E148" i="9" s="1"/>
  <c r="F148" i="9"/>
  <c r="B148" i="9"/>
  <c r="H147" i="9"/>
  <c r="G147" i="9"/>
  <c r="F147" i="9"/>
  <c r="E147" i="9"/>
  <c r="B147" i="9" s="1"/>
  <c r="H146" i="9"/>
  <c r="G146" i="9"/>
  <c r="F146" i="9"/>
  <c r="E146" i="9"/>
  <c r="H145" i="9"/>
  <c r="G145" i="9"/>
  <c r="E145" i="9" s="1"/>
  <c r="F145" i="9"/>
  <c r="H144" i="9"/>
  <c r="G144" i="9"/>
  <c r="E144" i="9" s="1"/>
  <c r="F144" i="9"/>
  <c r="B144" i="9"/>
  <c r="F143" i="9"/>
  <c r="H142" i="9"/>
  <c r="G142" i="9"/>
  <c r="F142" i="9"/>
  <c r="E142" i="9"/>
  <c r="B142" i="9" s="1"/>
  <c r="H141" i="9"/>
  <c r="G141" i="9"/>
  <c r="E141" i="9" s="1"/>
  <c r="B141" i="9" s="1"/>
  <c r="F141" i="9"/>
  <c r="H140" i="9"/>
  <c r="G140" i="9"/>
  <c r="F140" i="9"/>
  <c r="H139" i="9"/>
  <c r="E139" i="9" s="1"/>
  <c r="G139" i="9"/>
  <c r="F139" i="9"/>
  <c r="B139" i="9"/>
  <c r="H138" i="9"/>
  <c r="G138" i="9"/>
  <c r="F138" i="9"/>
  <c r="E138" i="9"/>
  <c r="B138" i="9" s="1"/>
  <c r="H137" i="9"/>
  <c r="G137" i="9"/>
  <c r="E137" i="9" s="1"/>
  <c r="B137" i="9" s="1"/>
  <c r="F137" i="9"/>
  <c r="H136" i="9"/>
  <c r="G136" i="9"/>
  <c r="F136" i="9"/>
  <c r="H135" i="9"/>
  <c r="E135" i="9" s="1"/>
  <c r="G135" i="9"/>
  <c r="F135" i="9"/>
  <c r="B135" i="9"/>
  <c r="H134" i="9"/>
  <c r="G134" i="9"/>
  <c r="F134" i="9"/>
  <c r="E134" i="9"/>
  <c r="B134" i="9" s="1"/>
  <c r="H133" i="9"/>
  <c r="G133" i="9"/>
  <c r="E133" i="9" s="1"/>
  <c r="B133" i="9" s="1"/>
  <c r="F133" i="9"/>
  <c r="H132" i="9"/>
  <c r="G132" i="9"/>
  <c r="F132" i="9"/>
  <c r="H131" i="9"/>
  <c r="E131" i="9" s="1"/>
  <c r="G131" i="9"/>
  <c r="F131" i="9"/>
  <c r="B131" i="9"/>
  <c r="H130" i="9"/>
  <c r="G130" i="9"/>
  <c r="F130" i="9"/>
  <c r="E130" i="9"/>
  <c r="B130" i="9" s="1"/>
  <c r="H129" i="9"/>
  <c r="G129" i="9"/>
  <c r="E129" i="9" s="1"/>
  <c r="B129" i="9" s="1"/>
  <c r="F129" i="9"/>
  <c r="H128" i="9"/>
  <c r="G128" i="9"/>
  <c r="F128" i="9"/>
  <c r="H127" i="9"/>
  <c r="E127" i="9" s="1"/>
  <c r="G127" i="9"/>
  <c r="F127" i="9"/>
  <c r="B127" i="9"/>
  <c r="H126" i="9"/>
  <c r="G126" i="9"/>
  <c r="F126" i="9"/>
  <c r="E126" i="9"/>
  <c r="B126" i="9" s="1"/>
  <c r="H125" i="9"/>
  <c r="G125" i="9"/>
  <c r="E125" i="9" s="1"/>
  <c r="B125" i="9" s="1"/>
  <c r="F125" i="9"/>
  <c r="H124" i="9"/>
  <c r="G124" i="9"/>
  <c r="F124" i="9"/>
  <c r="H123" i="9"/>
  <c r="E123" i="9" s="1"/>
  <c r="G123" i="9"/>
  <c r="F123" i="9"/>
  <c r="B123" i="9"/>
  <c r="H122" i="9"/>
  <c r="G122" i="9"/>
  <c r="F122" i="9"/>
  <c r="E122" i="9"/>
  <c r="B122" i="9" s="1"/>
  <c r="H121" i="9"/>
  <c r="G121" i="9"/>
  <c r="E121" i="9" s="1"/>
  <c r="B121" i="9" s="1"/>
  <c r="F121" i="9"/>
  <c r="H120" i="9"/>
  <c r="G120" i="9"/>
  <c r="F120" i="9"/>
  <c r="H119" i="9"/>
  <c r="E119" i="9" s="1"/>
  <c r="G119" i="9"/>
  <c r="F119" i="9"/>
  <c r="B119" i="9"/>
  <c r="H118" i="9"/>
  <c r="G118" i="9"/>
  <c r="F118" i="9"/>
  <c r="E118" i="9"/>
  <c r="B118" i="9" s="1"/>
  <c r="H117" i="9"/>
  <c r="G117" i="9"/>
  <c r="E117" i="9" s="1"/>
  <c r="B117" i="9" s="1"/>
  <c r="F117" i="9"/>
  <c r="H116" i="9"/>
  <c r="G116" i="9"/>
  <c r="F116" i="9"/>
  <c r="H115" i="9"/>
  <c r="E115" i="9" s="1"/>
  <c r="G115" i="9"/>
  <c r="F115" i="9"/>
  <c r="B115" i="9"/>
  <c r="H114" i="9"/>
  <c r="G114" i="9"/>
  <c r="F114" i="9"/>
  <c r="E114" i="9"/>
  <c r="B114" i="9" s="1"/>
  <c r="H113" i="9"/>
  <c r="G113" i="9"/>
  <c r="E113" i="9" s="1"/>
  <c r="B113" i="9" s="1"/>
  <c r="F113" i="9"/>
  <c r="H112" i="9"/>
  <c r="G112" i="9"/>
  <c r="F112" i="9"/>
  <c r="H111" i="9"/>
  <c r="E111" i="9" s="1"/>
  <c r="G111" i="9"/>
  <c r="F111" i="9"/>
  <c r="B111" i="9"/>
  <c r="H110" i="9"/>
  <c r="G110" i="9"/>
  <c r="F110" i="9"/>
  <c r="E110" i="9"/>
  <c r="B110" i="9" s="1"/>
  <c r="H109" i="9"/>
  <c r="G109" i="9"/>
  <c r="E109" i="9" s="1"/>
  <c r="B109" i="9" s="1"/>
  <c r="F109" i="9"/>
  <c r="H108" i="9"/>
  <c r="G108" i="9"/>
  <c r="F108" i="9"/>
  <c r="H107" i="9"/>
  <c r="E107" i="9" s="1"/>
  <c r="G107" i="9"/>
  <c r="F107" i="9"/>
  <c r="B107" i="9"/>
  <c r="H106" i="9"/>
  <c r="G106" i="9"/>
  <c r="F106" i="9"/>
  <c r="E106" i="9"/>
  <c r="B106" i="9" s="1"/>
  <c r="H105" i="9"/>
  <c r="G105" i="9"/>
  <c r="E105" i="9" s="1"/>
  <c r="B105" i="9" s="1"/>
  <c r="F105" i="9"/>
  <c r="H104" i="9"/>
  <c r="G104" i="9"/>
  <c r="F104" i="9"/>
  <c r="H103" i="9"/>
  <c r="E103" i="9" s="1"/>
  <c r="G103" i="9"/>
  <c r="F103" i="9"/>
  <c r="B103" i="9"/>
  <c r="H102" i="9"/>
  <c r="G102" i="9"/>
  <c r="F102" i="9"/>
  <c r="E102" i="9"/>
  <c r="B102" i="9" s="1"/>
  <c r="H101" i="9"/>
  <c r="G101" i="9"/>
  <c r="E101" i="9" s="1"/>
  <c r="B101" i="9" s="1"/>
  <c r="F101" i="9"/>
  <c r="H100" i="9"/>
  <c r="G100" i="9"/>
  <c r="F100" i="9"/>
  <c r="H99" i="9"/>
  <c r="E99" i="9" s="1"/>
  <c r="G99" i="9"/>
  <c r="F99" i="9"/>
  <c r="B99" i="9"/>
  <c r="H98" i="9"/>
  <c r="G98" i="9"/>
  <c r="F98" i="9"/>
  <c r="E98" i="9"/>
  <c r="B98" i="9" s="1"/>
  <c r="H97" i="9"/>
  <c r="G97" i="9"/>
  <c r="E97" i="9" s="1"/>
  <c r="B97" i="9" s="1"/>
  <c r="F97" i="9"/>
  <c r="H96" i="9"/>
  <c r="G96" i="9"/>
  <c r="F96" i="9"/>
  <c r="H95" i="9"/>
  <c r="E95" i="9" s="1"/>
  <c r="G95" i="9"/>
  <c r="F95" i="9"/>
  <c r="B95" i="9"/>
  <c r="H94" i="9"/>
  <c r="G94" i="9"/>
  <c r="F94" i="9"/>
  <c r="E94" i="9"/>
  <c r="B94" i="9" s="1"/>
  <c r="H93" i="9"/>
  <c r="G93" i="9"/>
  <c r="E93" i="9" s="1"/>
  <c r="B93" i="9" s="1"/>
  <c r="F93" i="9"/>
  <c r="H92" i="9"/>
  <c r="G92" i="9"/>
  <c r="F92" i="9"/>
  <c r="H91" i="9"/>
  <c r="E91" i="9" s="1"/>
  <c r="G91" i="9"/>
  <c r="F91" i="9"/>
  <c r="B91" i="9"/>
  <c r="H90" i="9"/>
  <c r="G90" i="9"/>
  <c r="F90" i="9"/>
  <c r="E90" i="9"/>
  <c r="B90" i="9" s="1"/>
  <c r="H89" i="9"/>
  <c r="G89" i="9"/>
  <c r="E89" i="9" s="1"/>
  <c r="B89" i="9" s="1"/>
  <c r="F89" i="9"/>
  <c r="H88" i="9"/>
  <c r="G88" i="9"/>
  <c r="F88" i="9"/>
  <c r="H87" i="9"/>
  <c r="G87" i="9"/>
  <c r="E87" i="9" s="1"/>
  <c r="F87" i="9"/>
  <c r="B87" i="9"/>
  <c r="H86" i="9"/>
  <c r="G86" i="9"/>
  <c r="F86" i="9"/>
  <c r="E86" i="9"/>
  <c r="B86" i="9" s="1"/>
  <c r="H85" i="9"/>
  <c r="G85" i="9"/>
  <c r="F85" i="9"/>
  <c r="E85" i="9"/>
  <c r="H84" i="9"/>
  <c r="G84" i="9"/>
  <c r="F84" i="9"/>
  <c r="H83" i="9"/>
  <c r="E83" i="9" s="1"/>
  <c r="B83" i="9" s="1"/>
  <c r="G83" i="9"/>
  <c r="F83" i="9"/>
  <c r="H82" i="9"/>
  <c r="G82" i="9"/>
  <c r="F82" i="9"/>
  <c r="E82" i="9"/>
  <c r="B82" i="9" s="1"/>
  <c r="H81" i="9"/>
  <c r="G81" i="9"/>
  <c r="E81" i="9" s="1"/>
  <c r="F81" i="9"/>
  <c r="H80" i="9"/>
  <c r="G80" i="9"/>
  <c r="F80" i="9"/>
  <c r="H79" i="9"/>
  <c r="G79" i="9"/>
  <c r="F79" i="9"/>
  <c r="H78" i="9"/>
  <c r="G78" i="9"/>
  <c r="F78" i="9"/>
  <c r="E78" i="9"/>
  <c r="B78" i="9" s="1"/>
  <c r="H77" i="9"/>
  <c r="G77" i="9"/>
  <c r="F77" i="9"/>
  <c r="E77" i="9"/>
  <c r="H76" i="9"/>
  <c r="G76" i="9"/>
  <c r="F76" i="9"/>
  <c r="H75" i="9"/>
  <c r="E75" i="9" s="1"/>
  <c r="G75" i="9"/>
  <c r="F75" i="9"/>
  <c r="B75" i="9"/>
  <c r="H74" i="9"/>
  <c r="G74" i="9"/>
  <c r="F74" i="9"/>
  <c r="E74" i="9"/>
  <c r="B74" i="9" s="1"/>
  <c r="H73" i="9"/>
  <c r="G73" i="9"/>
  <c r="E73" i="9" s="1"/>
  <c r="B73" i="9" s="1"/>
  <c r="F73" i="9"/>
  <c r="H72" i="9"/>
  <c r="G72" i="9"/>
  <c r="F72" i="9"/>
  <c r="H71" i="9"/>
  <c r="G71" i="9"/>
  <c r="E71" i="9" s="1"/>
  <c r="B71" i="9" s="1"/>
  <c r="F71" i="9"/>
  <c r="H70" i="9"/>
  <c r="G70" i="9"/>
  <c r="F70" i="9"/>
  <c r="E70" i="9"/>
  <c r="B70" i="9" s="1"/>
  <c r="H69" i="9"/>
  <c r="G69" i="9"/>
  <c r="F69" i="9"/>
  <c r="E69" i="9"/>
  <c r="H68" i="9"/>
  <c r="G68" i="9"/>
  <c r="F68" i="9"/>
  <c r="H67" i="9"/>
  <c r="E67" i="9" s="1"/>
  <c r="B67" i="9" s="1"/>
  <c r="G67" i="9"/>
  <c r="F67" i="9"/>
  <c r="H66" i="9"/>
  <c r="G66" i="9"/>
  <c r="F66" i="9"/>
  <c r="E66" i="9"/>
  <c r="B66" i="9" s="1"/>
  <c r="H65" i="9"/>
  <c r="G65" i="9"/>
  <c r="E65" i="9" s="1"/>
  <c r="F65" i="9"/>
  <c r="H64" i="9"/>
  <c r="G64" i="9"/>
  <c r="F64" i="9"/>
  <c r="H63" i="9"/>
  <c r="G63" i="9"/>
  <c r="F63" i="9"/>
  <c r="H62" i="9"/>
  <c r="G62" i="9"/>
  <c r="E62" i="9" s="1"/>
  <c r="B62" i="9" s="1"/>
  <c r="F62" i="9"/>
  <c r="H61" i="9"/>
  <c r="E61" i="9" s="1"/>
  <c r="B61" i="9" s="1"/>
  <c r="G61" i="9"/>
  <c r="F61" i="9"/>
  <c r="H60" i="9"/>
  <c r="G60" i="9"/>
  <c r="E60" i="9" s="1"/>
  <c r="B60" i="9" s="1"/>
  <c r="F60" i="9"/>
  <c r="H59" i="9"/>
  <c r="G59" i="9"/>
  <c r="F59" i="9"/>
  <c r="H58" i="9"/>
  <c r="G58" i="9"/>
  <c r="E58" i="9" s="1"/>
  <c r="B58" i="9" s="1"/>
  <c r="F58" i="9"/>
  <c r="H57" i="9"/>
  <c r="E57" i="9" s="1"/>
  <c r="B57" i="9" s="1"/>
  <c r="G57" i="9"/>
  <c r="F57" i="9"/>
  <c r="H56" i="9"/>
  <c r="G56" i="9"/>
  <c r="E56" i="9" s="1"/>
  <c r="B56" i="9" s="1"/>
  <c r="F56" i="9"/>
  <c r="H55" i="9"/>
  <c r="G55" i="9"/>
  <c r="F55" i="9"/>
  <c r="H54" i="9"/>
  <c r="G54" i="9"/>
  <c r="E54" i="9" s="1"/>
  <c r="B54" i="9" s="1"/>
  <c r="F54" i="9"/>
  <c r="H53" i="9"/>
  <c r="E53" i="9" s="1"/>
  <c r="B53" i="9" s="1"/>
  <c r="G53" i="9"/>
  <c r="F53" i="9"/>
  <c r="H52" i="9"/>
  <c r="G52" i="9"/>
  <c r="E52" i="9" s="1"/>
  <c r="B52" i="9" s="1"/>
  <c r="F52" i="9"/>
  <c r="H51" i="9"/>
  <c r="G51" i="9"/>
  <c r="F51" i="9"/>
  <c r="H50" i="9"/>
  <c r="G50" i="9"/>
  <c r="E50" i="9" s="1"/>
  <c r="B50" i="9" s="1"/>
  <c r="F50" i="9"/>
  <c r="H49" i="9"/>
  <c r="E49" i="9" s="1"/>
  <c r="B49" i="9" s="1"/>
  <c r="G49" i="9"/>
  <c r="F49" i="9"/>
  <c r="H48" i="9"/>
  <c r="G48" i="9"/>
  <c r="E48" i="9" s="1"/>
  <c r="B48" i="9" s="1"/>
  <c r="F48" i="9"/>
  <c r="H47" i="9"/>
  <c r="G47" i="9"/>
  <c r="F47" i="9"/>
  <c r="H46" i="9"/>
  <c r="G46" i="9"/>
  <c r="E46" i="9" s="1"/>
  <c r="B46" i="9" s="1"/>
  <c r="F46" i="9"/>
  <c r="H45" i="9"/>
  <c r="E45" i="9" s="1"/>
  <c r="B45" i="9" s="1"/>
  <c r="G45" i="9"/>
  <c r="F45" i="9"/>
  <c r="H44" i="9"/>
  <c r="G44" i="9"/>
  <c r="F44" i="9"/>
  <c r="H43" i="9"/>
  <c r="G43" i="9"/>
  <c r="F43" i="9"/>
  <c r="H42" i="9"/>
  <c r="G42" i="9"/>
  <c r="E42" i="9" s="1"/>
  <c r="B42" i="9" s="1"/>
  <c r="F42" i="9"/>
  <c r="H41" i="9"/>
  <c r="E41" i="9" s="1"/>
  <c r="B41" i="9" s="1"/>
  <c r="G41" i="9"/>
  <c r="F41" i="9"/>
  <c r="H40" i="9"/>
  <c r="E40" i="9" s="1"/>
  <c r="G40" i="9"/>
  <c r="F40" i="9"/>
  <c r="H39" i="9"/>
  <c r="G39" i="9"/>
  <c r="F39" i="9"/>
  <c r="H38" i="9"/>
  <c r="E38" i="9" s="1"/>
  <c r="B38" i="9" s="1"/>
  <c r="G38" i="9"/>
  <c r="F38" i="9"/>
  <c r="H37" i="9"/>
  <c r="G37" i="9"/>
  <c r="F37" i="9"/>
  <c r="E37" i="9"/>
  <c r="B37" i="9" s="1"/>
  <c r="H36" i="9"/>
  <c r="G36" i="9"/>
  <c r="E36" i="9" s="1"/>
  <c r="B36" i="9" s="1"/>
  <c r="F36" i="9"/>
  <c r="H35" i="9"/>
  <c r="G35" i="9"/>
  <c r="F35" i="9"/>
  <c r="H34" i="9"/>
  <c r="G34" i="9"/>
  <c r="E34" i="9" s="1"/>
  <c r="B34" i="9" s="1"/>
  <c r="F34" i="9"/>
  <c r="H33" i="9"/>
  <c r="G33" i="9"/>
  <c r="F33" i="9"/>
  <c r="H32" i="9"/>
  <c r="G32" i="9"/>
  <c r="F32" i="9"/>
  <c r="H31" i="9"/>
  <c r="G31" i="9"/>
  <c r="F31" i="9"/>
  <c r="H30" i="9"/>
  <c r="G30" i="9"/>
  <c r="F30" i="9"/>
  <c r="E30" i="9"/>
  <c r="B30" i="9" s="1"/>
  <c r="H29" i="9"/>
  <c r="G29" i="9"/>
  <c r="F29" i="9"/>
  <c r="E29" i="9"/>
  <c r="B29" i="9" s="1"/>
  <c r="H28" i="9"/>
  <c r="G28" i="9"/>
  <c r="E28" i="9" s="1"/>
  <c r="B28" i="9" s="1"/>
  <c r="F28" i="9"/>
  <c r="H27" i="9"/>
  <c r="G27" i="9"/>
  <c r="F27" i="9"/>
  <c r="H26" i="9"/>
  <c r="G26" i="9"/>
  <c r="E26" i="9" s="1"/>
  <c r="B26" i="9" s="1"/>
  <c r="F26" i="9"/>
  <c r="H25" i="9"/>
  <c r="G25" i="9"/>
  <c r="F25" i="9"/>
  <c r="E25" i="9"/>
  <c r="B25" i="9" s="1"/>
  <c r="H24" i="9"/>
  <c r="G24" i="9"/>
  <c r="F24" i="9"/>
  <c r="E24" i="9"/>
  <c r="H23" i="9"/>
  <c r="G23" i="9"/>
  <c r="F23" i="9"/>
  <c r="H22" i="9"/>
  <c r="G22" i="9"/>
  <c r="F22" i="9"/>
  <c r="E22" i="9"/>
  <c r="B22" i="9" s="1"/>
  <c r="F21" i="9"/>
  <c r="F4" i="9"/>
  <c r="O3" i="9"/>
  <c r="G165" i="9" s="1"/>
  <c r="I3" i="9"/>
  <c r="H3" i="9"/>
  <c r="G3" i="9"/>
  <c r="D101" i="8"/>
  <c r="D95" i="8"/>
  <c r="D90" i="8"/>
  <c r="D85" i="8"/>
  <c r="D80" i="8"/>
  <c r="D75" i="8"/>
  <c r="D70" i="8"/>
  <c r="D65" i="8"/>
  <c r="D60" i="8"/>
  <c r="D55" i="8"/>
  <c r="D50" i="8"/>
  <c r="D44" i="8"/>
  <c r="D36" i="8"/>
  <c r="D26" i="8"/>
  <c r="D24" i="8" s="1"/>
  <c r="C1499" i="1" s="1"/>
  <c r="D18" i="8"/>
  <c r="D8" i="8"/>
  <c r="E44" i="7"/>
  <c r="D44" i="7"/>
  <c r="E39" i="7"/>
  <c r="D39" i="7"/>
  <c r="E38" i="7"/>
  <c r="D38" i="7"/>
  <c r="E30" i="7"/>
  <c r="D30" i="7"/>
  <c r="E23" i="7"/>
  <c r="E22" i="7" s="1"/>
  <c r="D23" i="7"/>
  <c r="D22" i="7" s="1"/>
  <c r="E14" i="7"/>
  <c r="D14" i="7"/>
  <c r="E7" i="7"/>
  <c r="E6" i="7" s="1"/>
  <c r="D7" i="7"/>
  <c r="D6" i="7" s="1"/>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F115"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1223" i="1" s="1"/>
  <c r="D246"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c r="F78" i="5" s="1"/>
  <c r="F77" i="5"/>
  <c r="F76" i="5"/>
  <c r="F75" i="5"/>
  <c r="F74" i="5"/>
  <c r="F73" i="5"/>
  <c r="F72" i="5"/>
  <c r="F71" i="5"/>
  <c r="F70" i="5"/>
  <c r="E70" i="5"/>
  <c r="E69" i="5" s="1"/>
  <c r="D1047" i="1" s="1"/>
  <c r="H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G195" i="9" s="1"/>
  <c r="E195" i="9" s="1"/>
  <c r="B195" i="9"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E50" i="4" s="1"/>
  <c r="F50" i="4" s="1"/>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H1577" i="1"/>
  <c r="C1577" i="1"/>
  <c r="G1577" i="1" s="1"/>
  <c r="C1576" i="1"/>
  <c r="H1576" i="1" s="1"/>
  <c r="C1575" i="1"/>
  <c r="G1574" i="1"/>
  <c r="C1574" i="1"/>
  <c r="H1574" i="1" s="1"/>
  <c r="H1573" i="1"/>
  <c r="C1573" i="1"/>
  <c r="G1573" i="1" s="1"/>
  <c r="G1572" i="1"/>
  <c r="C1572" i="1"/>
  <c r="H1572" i="1" s="1"/>
  <c r="C1571" i="1"/>
  <c r="G1570" i="1"/>
  <c r="C1570" i="1"/>
  <c r="H1570" i="1" s="1"/>
  <c r="H1569" i="1"/>
  <c r="C1569" i="1"/>
  <c r="G1569" i="1" s="1"/>
  <c r="G1568" i="1"/>
  <c r="C1568" i="1"/>
  <c r="H1568" i="1" s="1"/>
  <c r="C1567" i="1"/>
  <c r="G1566" i="1"/>
  <c r="C1566" i="1"/>
  <c r="H1566" i="1" s="1"/>
  <c r="H1565" i="1"/>
  <c r="C1565" i="1"/>
  <c r="G1565" i="1" s="1"/>
  <c r="G1564" i="1"/>
  <c r="C1564" i="1"/>
  <c r="H1564" i="1" s="1"/>
  <c r="C1563" i="1"/>
  <c r="G1562" i="1"/>
  <c r="C1562" i="1"/>
  <c r="H1562" i="1" s="1"/>
  <c r="H1561" i="1"/>
  <c r="C1561" i="1"/>
  <c r="G1561" i="1" s="1"/>
  <c r="G1560" i="1"/>
  <c r="C1560" i="1"/>
  <c r="H1560" i="1" s="1"/>
  <c r="C1559" i="1"/>
  <c r="G1558" i="1"/>
  <c r="C1558" i="1"/>
  <c r="H1558" i="1" s="1"/>
  <c r="H1557" i="1"/>
  <c r="C1557" i="1"/>
  <c r="G1557" i="1" s="1"/>
  <c r="G1556" i="1"/>
  <c r="C1556" i="1"/>
  <c r="H1556" i="1" s="1"/>
  <c r="C1555" i="1"/>
  <c r="G1554" i="1"/>
  <c r="C1554" i="1"/>
  <c r="H1554" i="1" s="1"/>
  <c r="H1553" i="1"/>
  <c r="C1553" i="1"/>
  <c r="G1553" i="1" s="1"/>
  <c r="G1552" i="1"/>
  <c r="C1552" i="1"/>
  <c r="H1552" i="1" s="1"/>
  <c r="C1551" i="1"/>
  <c r="G1550" i="1"/>
  <c r="C1550" i="1"/>
  <c r="H1550" i="1" s="1"/>
  <c r="H1549" i="1"/>
  <c r="C1549" i="1"/>
  <c r="G1549" i="1" s="1"/>
  <c r="G1548" i="1"/>
  <c r="C1548" i="1"/>
  <c r="H1548" i="1" s="1"/>
  <c r="C1547" i="1"/>
  <c r="G1546" i="1"/>
  <c r="C1546" i="1"/>
  <c r="H1546" i="1" s="1"/>
  <c r="H1545" i="1"/>
  <c r="C1545" i="1"/>
  <c r="G1545" i="1" s="1"/>
  <c r="G1544" i="1"/>
  <c r="C1544" i="1"/>
  <c r="H1544" i="1" s="1"/>
  <c r="C1543" i="1"/>
  <c r="G1542" i="1"/>
  <c r="C1542" i="1"/>
  <c r="H1542" i="1" s="1"/>
  <c r="H1541" i="1"/>
  <c r="C1541" i="1"/>
  <c r="G1541" i="1" s="1"/>
  <c r="H1540" i="1"/>
  <c r="G1540" i="1"/>
  <c r="C1540" i="1"/>
  <c r="C1539" i="1"/>
  <c r="G1538" i="1"/>
  <c r="C1538" i="1"/>
  <c r="H1538" i="1" s="1"/>
  <c r="H1537" i="1"/>
  <c r="C1537" i="1"/>
  <c r="G1537" i="1" s="1"/>
  <c r="H1536" i="1"/>
  <c r="G1536" i="1"/>
  <c r="C1536" i="1"/>
  <c r="C1535" i="1"/>
  <c r="G1534" i="1"/>
  <c r="C1534" i="1"/>
  <c r="H1534" i="1" s="1"/>
  <c r="H1533" i="1"/>
  <c r="C1533" i="1"/>
  <c r="G1533" i="1" s="1"/>
  <c r="H1532" i="1"/>
  <c r="G1532" i="1"/>
  <c r="C1532" i="1"/>
  <c r="C1531" i="1"/>
  <c r="G1530" i="1"/>
  <c r="C1530" i="1"/>
  <c r="H1530" i="1" s="1"/>
  <c r="H1529" i="1"/>
  <c r="C1529" i="1"/>
  <c r="G1529" i="1" s="1"/>
  <c r="H1528" i="1"/>
  <c r="G1528" i="1"/>
  <c r="C1528" i="1"/>
  <c r="C1527" i="1"/>
  <c r="G1526" i="1"/>
  <c r="C1526" i="1"/>
  <c r="H1526" i="1" s="1"/>
  <c r="H1525" i="1"/>
  <c r="C1525" i="1"/>
  <c r="G1525" i="1" s="1"/>
  <c r="C1523" i="1"/>
  <c r="G1522"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H1509" i="1"/>
  <c r="C1509" i="1"/>
  <c r="G1509" i="1" s="1"/>
  <c r="C1508" i="1"/>
  <c r="H1508" i="1" s="1"/>
  <c r="C1507" i="1"/>
  <c r="C1506" i="1"/>
  <c r="H1506" i="1" s="1"/>
  <c r="H1505" i="1"/>
  <c r="C1505" i="1"/>
  <c r="G1505" i="1" s="1"/>
  <c r="H1504" i="1"/>
  <c r="C1504" i="1"/>
  <c r="G1504" i="1" s="1"/>
  <c r="C1503" i="1"/>
  <c r="C1502" i="1"/>
  <c r="H1502" i="1" s="1"/>
  <c r="C1500" i="1"/>
  <c r="H1500" i="1" s="1"/>
  <c r="C1498" i="1"/>
  <c r="H1498" i="1" s="1"/>
  <c r="H1497" i="1"/>
  <c r="C1497" i="1"/>
  <c r="G1497" i="1" s="1"/>
  <c r="H1496" i="1"/>
  <c r="G1496" i="1"/>
  <c r="C1496" i="1"/>
  <c r="C1495" i="1"/>
  <c r="C1494" i="1"/>
  <c r="H1494" i="1" s="1"/>
  <c r="H1493" i="1"/>
  <c r="C1493" i="1"/>
  <c r="G1493" i="1" s="1"/>
  <c r="C1492" i="1"/>
  <c r="H1492" i="1" s="1"/>
  <c r="C1491" i="1"/>
  <c r="C1490" i="1"/>
  <c r="H1490" i="1" s="1"/>
  <c r="H1489" i="1"/>
  <c r="C1489" i="1"/>
  <c r="G1489" i="1" s="1"/>
  <c r="H1488" i="1"/>
  <c r="G1488" i="1"/>
  <c r="C1488" i="1"/>
  <c r="C1487" i="1"/>
  <c r="C1486" i="1"/>
  <c r="H1486" i="1" s="1"/>
  <c r="C1485" i="1"/>
  <c r="G1485" i="1" s="1"/>
  <c r="G1484" i="1"/>
  <c r="C1484" i="1"/>
  <c r="H1484" i="1" s="1"/>
  <c r="C1483" i="1"/>
  <c r="C1482" i="1"/>
  <c r="H1482" i="1" s="1"/>
  <c r="H1480" i="1"/>
  <c r="G1480" i="1"/>
  <c r="C1480" i="1"/>
  <c r="H1479" i="1"/>
  <c r="D1479" i="1"/>
  <c r="C1479" i="1"/>
  <c r="G1479" i="1" s="1"/>
  <c r="I1479" i="1" s="1"/>
  <c r="J1478" i="1"/>
  <c r="D1478" i="1"/>
  <c r="C1478" i="1"/>
  <c r="H1477" i="1"/>
  <c r="D1477" i="1"/>
  <c r="C1477" i="1"/>
  <c r="G1477" i="1" s="1"/>
  <c r="D1476" i="1"/>
  <c r="C1476" i="1"/>
  <c r="D1475" i="1"/>
  <c r="C1475" i="1"/>
  <c r="H1474" i="1"/>
  <c r="D1474" i="1"/>
  <c r="C1474" i="1"/>
  <c r="G1474" i="1" s="1"/>
  <c r="D1473" i="1"/>
  <c r="C1473" i="1"/>
  <c r="H1472" i="1"/>
  <c r="D1472" i="1"/>
  <c r="C1472" i="1"/>
  <c r="G1472" i="1" s="1"/>
  <c r="I1472" i="1" s="1"/>
  <c r="J1471" i="1"/>
  <c r="D1471" i="1"/>
  <c r="C1471" i="1"/>
  <c r="D1470" i="1"/>
  <c r="C1470" i="1"/>
  <c r="D1469" i="1"/>
  <c r="C1469" i="1"/>
  <c r="H1468" i="1"/>
  <c r="D1468" i="1"/>
  <c r="C1468" i="1"/>
  <c r="G1468" i="1" s="1"/>
  <c r="D1467" i="1"/>
  <c r="C1467" i="1"/>
  <c r="H1466" i="1"/>
  <c r="D1466" i="1"/>
  <c r="C1466" i="1"/>
  <c r="G1466" i="1" s="1"/>
  <c r="I1466" i="1" s="1"/>
  <c r="D1465" i="1"/>
  <c r="C1465" i="1"/>
  <c r="H1464" i="1"/>
  <c r="D1464" i="1"/>
  <c r="C1464" i="1"/>
  <c r="J1463" i="1"/>
  <c r="D1463" i="1"/>
  <c r="H1463" i="1" s="1"/>
  <c r="C1463" i="1"/>
  <c r="H1462" i="1"/>
  <c r="D1462" i="1"/>
  <c r="C1462" i="1"/>
  <c r="H1461" i="1"/>
  <c r="D1461" i="1"/>
  <c r="C1461" i="1"/>
  <c r="G1461" i="1" s="1"/>
  <c r="G1460" i="1"/>
  <c r="I1460" i="1" s="1"/>
  <c r="D1460" i="1"/>
  <c r="H1460" i="1" s="1"/>
  <c r="C1460" i="1"/>
  <c r="H1459" i="1"/>
  <c r="D1459" i="1"/>
  <c r="C1459" i="1"/>
  <c r="G1458" i="1"/>
  <c r="I1458" i="1" s="1"/>
  <c r="D1458" i="1"/>
  <c r="H1458" i="1" s="1"/>
  <c r="C1458" i="1"/>
  <c r="H1457" i="1"/>
  <c r="D1457" i="1"/>
  <c r="C1457" i="1"/>
  <c r="G1456" i="1"/>
  <c r="I1456" i="1" s="1"/>
  <c r="D1456" i="1"/>
  <c r="H1456" i="1" s="1"/>
  <c r="C1456" i="1"/>
  <c r="H1455" i="1"/>
  <c r="D1455" i="1"/>
  <c r="C1455" i="1"/>
  <c r="D1454" i="1"/>
  <c r="C1454" i="1"/>
  <c r="G1454" i="1" s="1"/>
  <c r="D1453" i="1"/>
  <c r="C1453" i="1"/>
  <c r="G1453" i="1" s="1"/>
  <c r="D1452" i="1"/>
  <c r="G1452" i="1" s="1"/>
  <c r="C1452" i="1"/>
  <c r="H1451" i="1"/>
  <c r="G1451" i="1"/>
  <c r="I1451" i="1" s="1"/>
  <c r="D1451" i="1"/>
  <c r="J1451" i="1" s="1"/>
  <c r="C1451" i="1"/>
  <c r="D1450" i="1"/>
  <c r="J1450" i="1" s="1"/>
  <c r="C1450" i="1"/>
  <c r="G1450" i="1" s="1"/>
  <c r="H1449" i="1"/>
  <c r="G1449" i="1"/>
  <c r="I1449" i="1" s="1"/>
  <c r="D1449" i="1"/>
  <c r="J1449" i="1" s="1"/>
  <c r="C1449" i="1"/>
  <c r="D1448" i="1"/>
  <c r="J1448" i="1" s="1"/>
  <c r="C1448" i="1"/>
  <c r="G1448" i="1" s="1"/>
  <c r="H1447" i="1"/>
  <c r="G1447" i="1"/>
  <c r="I1447" i="1" s="1"/>
  <c r="D1447" i="1"/>
  <c r="J1447" i="1" s="1"/>
  <c r="C1447" i="1"/>
  <c r="D1446" i="1"/>
  <c r="J1446" i="1" s="1"/>
  <c r="C1446" i="1"/>
  <c r="G1446" i="1" s="1"/>
  <c r="G1445" i="1"/>
  <c r="D1445" i="1"/>
  <c r="C1445" i="1"/>
  <c r="H1445" i="1" s="1"/>
  <c r="D1444" i="1"/>
  <c r="C1444" i="1"/>
  <c r="J1444" i="1" s="1"/>
  <c r="G1443" i="1"/>
  <c r="D1443" i="1"/>
  <c r="J1443" i="1" s="1"/>
  <c r="C1443" i="1"/>
  <c r="H1443" i="1" s="1"/>
  <c r="D1442" i="1"/>
  <c r="C1442" i="1"/>
  <c r="J1442" i="1" s="1"/>
  <c r="G1441" i="1"/>
  <c r="D1441" i="1"/>
  <c r="J1441" i="1" s="1"/>
  <c r="C1441" i="1"/>
  <c r="H1441" i="1" s="1"/>
  <c r="D1440" i="1"/>
  <c r="C1440" i="1"/>
  <c r="J1440" i="1" s="1"/>
  <c r="G1439" i="1"/>
  <c r="I1439" i="1" s="1"/>
  <c r="D1439" i="1"/>
  <c r="J1439" i="1" s="1"/>
  <c r="C1439" i="1"/>
  <c r="H1439" i="1" s="1"/>
  <c r="D1438" i="1"/>
  <c r="G1438" i="1" s="1"/>
  <c r="C1438" i="1"/>
  <c r="C1437" i="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D1420" i="1"/>
  <c r="G1420" i="1" s="1"/>
  <c r="C1420" i="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C1409" i="1"/>
  <c r="C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D1336" i="1"/>
  <c r="G1336" i="1" s="1"/>
  <c r="C1336" i="1"/>
  <c r="D1335" i="1"/>
  <c r="G1335" i="1" s="1"/>
  <c r="C1335" i="1"/>
  <c r="H1335" i="1" s="1"/>
  <c r="D1334" i="1"/>
  <c r="G1334" i="1" s="1"/>
  <c r="C1334" i="1"/>
  <c r="H1334" i="1" s="1"/>
  <c r="G1333" i="1"/>
  <c r="D1333" i="1"/>
  <c r="C1333" i="1"/>
  <c r="H1333" i="1" s="1"/>
  <c r="D1332" i="1"/>
  <c r="G1332" i="1" s="1"/>
  <c r="C1332" i="1"/>
  <c r="D1331" i="1"/>
  <c r="G1331" i="1" s="1"/>
  <c r="C1331" i="1"/>
  <c r="H1331" i="1" s="1"/>
  <c r="D1330" i="1"/>
  <c r="G1330" i="1" s="1"/>
  <c r="C1330" i="1"/>
  <c r="H1330" i="1" s="1"/>
  <c r="D1329" i="1"/>
  <c r="D1328" i="1"/>
  <c r="G1328" i="1" s="1"/>
  <c r="C1328" i="1"/>
  <c r="H1328" i="1" s="1"/>
  <c r="D1327" i="1"/>
  <c r="G1327" i="1" s="1"/>
  <c r="C1327" i="1"/>
  <c r="H1327" i="1" s="1"/>
  <c r="G1326" i="1"/>
  <c r="D1326" i="1"/>
  <c r="C1326" i="1"/>
  <c r="H1326" i="1" s="1"/>
  <c r="D1325" i="1"/>
  <c r="G1325" i="1" s="1"/>
  <c r="C1325" i="1"/>
  <c r="D1324" i="1"/>
  <c r="G1324" i="1" s="1"/>
  <c r="C1324" i="1"/>
  <c r="H1324" i="1" s="1"/>
  <c r="D1323" i="1"/>
  <c r="G1323" i="1" s="1"/>
  <c r="C1323" i="1"/>
  <c r="H1323" i="1" s="1"/>
  <c r="G1322" i="1"/>
  <c r="D1322" i="1"/>
  <c r="C1322" i="1"/>
  <c r="H1322" i="1" s="1"/>
  <c r="D1321" i="1"/>
  <c r="G1321" i="1" s="1"/>
  <c r="C1321" i="1"/>
  <c r="D1320" i="1"/>
  <c r="G1320" i="1" s="1"/>
  <c r="C1320" i="1"/>
  <c r="H1320" i="1" s="1"/>
  <c r="D1319" i="1"/>
  <c r="G1319" i="1" s="1"/>
  <c r="C1319" i="1"/>
  <c r="H1319" i="1" s="1"/>
  <c r="G1318" i="1"/>
  <c r="D1318" i="1"/>
  <c r="C1318" i="1"/>
  <c r="H1318" i="1" s="1"/>
  <c r="D1317" i="1"/>
  <c r="G1317" i="1" s="1"/>
  <c r="C1317" i="1"/>
  <c r="D1316" i="1"/>
  <c r="G1316" i="1" s="1"/>
  <c r="C1316" i="1"/>
  <c r="H1316" i="1" s="1"/>
  <c r="D1315" i="1"/>
  <c r="G1315" i="1" s="1"/>
  <c r="C1315" i="1"/>
  <c r="H1315" i="1" s="1"/>
  <c r="G1314" i="1"/>
  <c r="D1314" i="1"/>
  <c r="C1314" i="1"/>
  <c r="H1314" i="1" s="1"/>
  <c r="D1313" i="1"/>
  <c r="G1313" i="1" s="1"/>
  <c r="C1313" i="1"/>
  <c r="D1312" i="1"/>
  <c r="G1312" i="1" s="1"/>
  <c r="C1312" i="1"/>
  <c r="H1312" i="1" s="1"/>
  <c r="D1311" i="1"/>
  <c r="G1311" i="1" s="1"/>
  <c r="C1311" i="1"/>
  <c r="H1311" i="1" s="1"/>
  <c r="G1310" i="1"/>
  <c r="D1310" i="1"/>
  <c r="C1310" i="1"/>
  <c r="H1310" i="1" s="1"/>
  <c r="D1309" i="1"/>
  <c r="G1309" i="1" s="1"/>
  <c r="C1309" i="1"/>
  <c r="D1308" i="1"/>
  <c r="G1308" i="1" s="1"/>
  <c r="C1308" i="1"/>
  <c r="H1308" i="1" s="1"/>
  <c r="D1307" i="1"/>
  <c r="G1307" i="1" s="1"/>
  <c r="C1307" i="1"/>
  <c r="H1307" i="1" s="1"/>
  <c r="G1306" i="1"/>
  <c r="D1306" i="1"/>
  <c r="C1306" i="1"/>
  <c r="H1306" i="1" s="1"/>
  <c r="D1305" i="1"/>
  <c r="G1305" i="1" s="1"/>
  <c r="C1305" i="1"/>
  <c r="D1304" i="1"/>
  <c r="G1304" i="1" s="1"/>
  <c r="C1304" i="1"/>
  <c r="H1304" i="1" s="1"/>
  <c r="D1303" i="1"/>
  <c r="G1303" i="1" s="1"/>
  <c r="C1303" i="1"/>
  <c r="H1303" i="1" s="1"/>
  <c r="G1302" i="1"/>
  <c r="D1302" i="1"/>
  <c r="C1302" i="1"/>
  <c r="H1302" i="1" s="1"/>
  <c r="D1301" i="1"/>
  <c r="G1301" i="1" s="1"/>
  <c r="C1301" i="1"/>
  <c r="D1300" i="1"/>
  <c r="G1300" i="1" s="1"/>
  <c r="C1300" i="1"/>
  <c r="H1300" i="1" s="1"/>
  <c r="D1299" i="1"/>
  <c r="G1299" i="1" s="1"/>
  <c r="C1299" i="1"/>
  <c r="G1298" i="1"/>
  <c r="D1298" i="1"/>
  <c r="C1298" i="1"/>
  <c r="H1298" i="1" s="1"/>
  <c r="D1297" i="1"/>
  <c r="G1297" i="1" s="1"/>
  <c r="C1297" i="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C1227" i="1"/>
  <c r="D1226" i="1"/>
  <c r="C1226" i="1"/>
  <c r="D1225" i="1"/>
  <c r="C1225" i="1"/>
  <c r="D1224" i="1"/>
  <c r="C1224" i="1"/>
  <c r="C1223" i="1"/>
  <c r="C1222"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G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D991" i="1"/>
  <c r="H991" i="1" s="1"/>
  <c r="C991" i="1"/>
  <c r="D989" i="1"/>
  <c r="H989" i="1" s="1"/>
  <c r="C989" i="1"/>
  <c r="D988" i="1"/>
  <c r="H988" i="1" s="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G644" i="1"/>
  <c r="D644" i="1"/>
  <c r="H644" i="1" s="1"/>
  <c r="C644" i="1"/>
  <c r="G643" i="1"/>
  <c r="D643" i="1"/>
  <c r="H643" i="1" s="1"/>
  <c r="C643" i="1"/>
  <c r="D642" i="1"/>
  <c r="H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D360" i="1"/>
  <c r="H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D187" i="1"/>
  <c r="H187" i="1" s="1"/>
  <c r="C187" i="1"/>
  <c r="D186" i="1"/>
  <c r="G186" i="1" s="1"/>
  <c r="C186" i="1"/>
  <c r="H185" i="1"/>
  <c r="G185" i="1"/>
  <c r="D185" i="1"/>
  <c r="C185" i="1"/>
  <c r="D184" i="1"/>
  <c r="G184" i="1" s="1"/>
  <c r="C184" i="1"/>
  <c r="H183" i="1"/>
  <c r="G183" i="1"/>
  <c r="D183" i="1"/>
  <c r="C183" i="1"/>
  <c r="D182" i="1"/>
  <c r="H182" i="1" s="1"/>
  <c r="C182" i="1"/>
  <c r="D181" i="1"/>
  <c r="H181" i="1" s="1"/>
  <c r="C181" i="1"/>
  <c r="H180" i="1"/>
  <c r="G180" i="1"/>
  <c r="D180" i="1"/>
  <c r="C180" i="1"/>
  <c r="G179" i="1"/>
  <c r="D179" i="1"/>
  <c r="H179" i="1" s="1"/>
  <c r="C179" i="1"/>
  <c r="H178" i="1"/>
  <c r="G178" i="1"/>
  <c r="D178" i="1"/>
  <c r="C178" i="1"/>
  <c r="G177" i="1"/>
  <c r="D177" i="1"/>
  <c r="H177" i="1" s="1"/>
  <c r="C177" i="1"/>
  <c r="H176" i="1"/>
  <c r="G176" i="1"/>
  <c r="D176" i="1"/>
  <c r="C176" i="1"/>
  <c r="G175" i="1"/>
  <c r="D175" i="1"/>
  <c r="H175" i="1" s="1"/>
  <c r="C175" i="1"/>
  <c r="H174" i="1"/>
  <c r="D174" i="1"/>
  <c r="G174" i="1" s="1"/>
  <c r="C174" i="1"/>
  <c r="D173" i="1"/>
  <c r="G173" i="1" s="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C165" i="1"/>
  <c r="H164" i="1"/>
  <c r="G164" i="1"/>
  <c r="D164" i="1"/>
  <c r="C164" i="1"/>
  <c r="H163" i="1"/>
  <c r="D163" i="1"/>
  <c r="G163" i="1" s="1"/>
  <c r="C163" i="1"/>
  <c r="D162" i="1"/>
  <c r="H162" i="1" s="1"/>
  <c r="C162" i="1"/>
  <c r="D161" i="1"/>
  <c r="H161" i="1" s="1"/>
  <c r="C161" i="1"/>
  <c r="D160" i="1"/>
  <c r="H160" i="1" s="1"/>
  <c r="C160" i="1"/>
  <c r="D158" i="1"/>
  <c r="H158" i="1" s="1"/>
  <c r="C158" i="1"/>
  <c r="D157" i="1"/>
  <c r="H157" i="1" s="1"/>
  <c r="C157" i="1"/>
  <c r="H156" i="1"/>
  <c r="G156" i="1"/>
  <c r="D156" i="1"/>
  <c r="C156" i="1"/>
  <c r="C155" i="1"/>
  <c r="H154" i="1"/>
  <c r="G154" i="1"/>
  <c r="D154" i="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G132" i="1" s="1"/>
  <c r="C132" i="1"/>
  <c r="D131" i="1"/>
  <c r="G131" i="1" s="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288" i="1" l="1"/>
  <c r="H132" i="1"/>
  <c r="H131" i="1"/>
  <c r="E296" i="9"/>
  <c r="B296" i="9" s="1"/>
  <c r="D1409" i="1"/>
  <c r="G1409" i="1" s="1"/>
  <c r="H1410" i="1"/>
  <c r="H1420" i="1"/>
  <c r="E5" i="7"/>
  <c r="D1437" i="1"/>
  <c r="G1437" i="1" s="1"/>
  <c r="H1437" i="1"/>
  <c r="G316" i="9"/>
  <c r="E316" i="9" s="1"/>
  <c r="B316" i="9" s="1"/>
  <c r="H1438" i="1"/>
  <c r="G1576" i="1"/>
  <c r="G1578" i="1"/>
  <c r="G1492" i="1"/>
  <c r="G1508" i="1"/>
  <c r="C1501" i="1"/>
  <c r="G1500" i="1"/>
  <c r="H1485" i="1"/>
  <c r="D6" i="8"/>
  <c r="C1481" i="1" s="1"/>
  <c r="G649" i="1"/>
  <c r="G647" i="1"/>
  <c r="G405" i="1"/>
  <c r="G713" i="1"/>
  <c r="G711" i="1"/>
  <c r="G642" i="1"/>
  <c r="G645" i="1"/>
  <c r="E33" i="9"/>
  <c r="B33" i="9" s="1"/>
  <c r="G641" i="1"/>
  <c r="G632" i="1"/>
  <c r="G631" i="1"/>
  <c r="G404" i="1"/>
  <c r="G411" i="1"/>
  <c r="G412" i="1"/>
  <c r="H412" i="1"/>
  <c r="E644" i="4"/>
  <c r="D638" i="1" s="1"/>
  <c r="E643" i="4"/>
  <c r="D637" i="1" s="1"/>
  <c r="G371" i="1"/>
  <c r="G364" i="1"/>
  <c r="G365" i="1"/>
  <c r="G359" i="1"/>
  <c r="G360" i="1"/>
  <c r="E363" i="4"/>
  <c r="D358" i="1" s="1"/>
  <c r="E263" i="4"/>
  <c r="D259" i="1" s="1"/>
  <c r="G206" i="1"/>
  <c r="G207" i="1"/>
  <c r="F210" i="4"/>
  <c r="G187" i="1"/>
  <c r="H184" i="1"/>
  <c r="H186" i="1"/>
  <c r="B223" i="9"/>
  <c r="G182" i="1"/>
  <c r="F221" i="9"/>
  <c r="G181" i="1"/>
  <c r="H173" i="1"/>
  <c r="E44" i="9"/>
  <c r="B44" i="9" s="1"/>
  <c r="F219" i="9"/>
  <c r="G165" i="1"/>
  <c r="H165" i="1"/>
  <c r="G162" i="1"/>
  <c r="G160" i="1"/>
  <c r="G161" i="1"/>
  <c r="G158" i="1"/>
  <c r="H155" i="1"/>
  <c r="G155" i="1"/>
  <c r="G157" i="1"/>
  <c r="G149" i="1"/>
  <c r="G150" i="1"/>
  <c r="F153" i="4"/>
  <c r="G129" i="1"/>
  <c r="H129" i="1"/>
  <c r="D130" i="1"/>
  <c r="G108" i="1"/>
  <c r="G113" i="1"/>
  <c r="E32" i="9"/>
  <c r="B32" i="9" s="1"/>
  <c r="H1263" i="1"/>
  <c r="E287" i="9"/>
  <c r="B287" i="9" s="1"/>
  <c r="E288" i="9"/>
  <c r="B288" i="9" s="1"/>
  <c r="F250" i="5"/>
  <c r="F69" i="5"/>
  <c r="E12" i="5"/>
  <c r="D990" i="1" s="1"/>
  <c r="F19" i="5"/>
  <c r="D997" i="1"/>
  <c r="H997" i="1" s="1"/>
  <c r="E293" i="9"/>
  <c r="B293" i="9" s="1"/>
  <c r="E298" i="9"/>
  <c r="B298" i="9" s="1"/>
  <c r="E300" i="9"/>
  <c r="B300" i="9" s="1"/>
  <c r="E301" i="9"/>
  <c r="B301" i="9" s="1"/>
  <c r="F217" i="9"/>
  <c r="B217" i="9" s="1"/>
  <c r="E294" i="9"/>
  <c r="B294" i="9" s="1"/>
  <c r="F215" i="9"/>
  <c r="B215" i="9" s="1"/>
  <c r="E286" i="9"/>
  <c r="B286" i="9" s="1"/>
  <c r="H986" i="1"/>
  <c r="G986" i="1"/>
  <c r="H987" i="1"/>
  <c r="G98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137"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I1441" i="1"/>
  <c r="H1297" i="1"/>
  <c r="H1301" i="1"/>
  <c r="H1305" i="1"/>
  <c r="H1309" i="1"/>
  <c r="H1313" i="1"/>
  <c r="H1317" i="1"/>
  <c r="H1321" i="1"/>
  <c r="H1325" i="1"/>
  <c r="H1332" i="1"/>
  <c r="H1336" i="1"/>
  <c r="I1443" i="1"/>
  <c r="I1448" i="1"/>
  <c r="I1452" i="1"/>
  <c r="G1440" i="1"/>
  <c r="G1442" i="1"/>
  <c r="G1444" i="1"/>
  <c r="J1445" i="1"/>
  <c r="H1446" i="1"/>
  <c r="I1446" i="1" s="1"/>
  <c r="H1448" i="1"/>
  <c r="H1450" i="1"/>
  <c r="I1450" i="1" s="1"/>
  <c r="H1452" i="1"/>
  <c r="H1453" i="1"/>
  <c r="G1455" i="1"/>
  <c r="I1455" i="1" s="1"/>
  <c r="J1455" i="1"/>
  <c r="G1457" i="1"/>
  <c r="I1457" i="1" s="1"/>
  <c r="J1457" i="1"/>
  <c r="G1459" i="1"/>
  <c r="I1459" i="1" s="1"/>
  <c r="J1459" i="1"/>
  <c r="H1465" i="1"/>
  <c r="G1465" i="1"/>
  <c r="I1465" i="1" s="1"/>
  <c r="I1468" i="1"/>
  <c r="H1469" i="1"/>
  <c r="G1469" i="1"/>
  <c r="H1471" i="1"/>
  <c r="G1471" i="1"/>
  <c r="I1474" i="1"/>
  <c r="H1475" i="1"/>
  <c r="G1475" i="1"/>
  <c r="I1477" i="1"/>
  <c r="H1478" i="1"/>
  <c r="G1478" i="1"/>
  <c r="H1495" i="1"/>
  <c r="G1495" i="1"/>
  <c r="H1511" i="1"/>
  <c r="G1511" i="1"/>
  <c r="H1519" i="1"/>
  <c r="G1519" i="1"/>
  <c r="H1523" i="1"/>
  <c r="G1523" i="1"/>
  <c r="H1551" i="1"/>
  <c r="G1551" i="1"/>
  <c r="H1567" i="1"/>
  <c r="G1567" i="1"/>
  <c r="H1440" i="1"/>
  <c r="H1442" i="1"/>
  <c r="H1444" i="1"/>
  <c r="J1452" i="1"/>
  <c r="G1463" i="1"/>
  <c r="I1463" i="1" s="1"/>
  <c r="J1465" i="1"/>
  <c r="H1491" i="1"/>
  <c r="G1491" i="1"/>
  <c r="H1507" i="1"/>
  <c r="G1507" i="1"/>
  <c r="H1547" i="1"/>
  <c r="G1547" i="1"/>
  <c r="H1563" i="1"/>
  <c r="G1563" i="1"/>
  <c r="H1467" i="1"/>
  <c r="G1467" i="1"/>
  <c r="H1470" i="1"/>
  <c r="G1470" i="1"/>
  <c r="H1473" i="1"/>
  <c r="G1473" i="1"/>
  <c r="H1476" i="1"/>
  <c r="G1476" i="1"/>
  <c r="H1487" i="1"/>
  <c r="G1487" i="1"/>
  <c r="H1503" i="1"/>
  <c r="G1503" i="1"/>
  <c r="H1527" i="1"/>
  <c r="G1527" i="1"/>
  <c r="H1531" i="1"/>
  <c r="G1531" i="1"/>
  <c r="H1535" i="1"/>
  <c r="G1535" i="1"/>
  <c r="H1539" i="1"/>
  <c r="G1539" i="1"/>
  <c r="H1543" i="1"/>
  <c r="G1543" i="1"/>
  <c r="H1559" i="1"/>
  <c r="G1559" i="1"/>
  <c r="H1575" i="1"/>
  <c r="G1575" i="1"/>
  <c r="F82" i="4"/>
  <c r="H1299" i="1"/>
  <c r="H1454" i="1"/>
  <c r="J1456" i="1"/>
  <c r="J1458" i="1"/>
  <c r="J1460" i="1"/>
  <c r="G1462" i="1"/>
  <c r="I1462" i="1" s="1"/>
  <c r="J1462" i="1"/>
  <c r="G1464" i="1"/>
  <c r="I1464" i="1" s="1"/>
  <c r="J1464" i="1"/>
  <c r="J1467" i="1"/>
  <c r="J1473" i="1"/>
  <c r="J1476" i="1"/>
  <c r="H1483" i="1"/>
  <c r="G1483" i="1"/>
  <c r="H1499" i="1"/>
  <c r="G1499" i="1"/>
  <c r="H1515" i="1"/>
  <c r="G1515" i="1"/>
  <c r="H1555" i="1"/>
  <c r="G1555" i="1"/>
  <c r="H1571" i="1"/>
  <c r="G1571" i="1"/>
  <c r="G1579" i="1"/>
  <c r="G161" i="9"/>
  <c r="E161" i="9" s="1"/>
  <c r="B161" i="9" s="1"/>
  <c r="D7" i="4"/>
  <c r="E82" i="4"/>
  <c r="D78" i="1" s="1"/>
  <c r="F133" i="4"/>
  <c r="F134" i="4"/>
  <c r="D152" i="4"/>
  <c r="F159" i="4"/>
  <c r="F169" i="4"/>
  <c r="D196" i="4"/>
  <c r="D224" i="4"/>
  <c r="F231" i="4"/>
  <c r="D263" i="4"/>
  <c r="F268" i="4"/>
  <c r="F369" i="4"/>
  <c r="D363" i="4"/>
  <c r="F397" i="4"/>
  <c r="D396" i="4"/>
  <c r="F478" i="4"/>
  <c r="D472" i="4"/>
  <c r="E515" i="4"/>
  <c r="D509" i="1" s="1"/>
  <c r="D593" i="4"/>
  <c r="F612" i="4"/>
  <c r="H291" i="9"/>
  <c r="E146" i="5"/>
  <c r="D1124" i="1" s="1"/>
  <c r="F191" i="5"/>
  <c r="D190" i="5"/>
  <c r="E238" i="5"/>
  <c r="J1466" i="1"/>
  <c r="J1468" i="1"/>
  <c r="J1472" i="1"/>
  <c r="J1474" i="1"/>
  <c r="J1477" i="1"/>
  <c r="J1479" i="1"/>
  <c r="G1482" i="1"/>
  <c r="G1486" i="1"/>
  <c r="G1490" i="1"/>
  <c r="G1494" i="1"/>
  <c r="G1498" i="1"/>
  <c r="G1502" i="1"/>
  <c r="G1506" i="1"/>
  <c r="G1510" i="1"/>
  <c r="G1514" i="1"/>
  <c r="D44" i="4"/>
  <c r="F124" i="4"/>
  <c r="E163" i="4"/>
  <c r="D159" i="1" s="1"/>
  <c r="F317" i="4"/>
  <c r="D311" i="4"/>
  <c r="F345" i="4"/>
  <c r="D344" i="4"/>
  <c r="F351" i="4"/>
  <c r="F490" i="4"/>
  <c r="D484" i="4"/>
  <c r="F568" i="4"/>
  <c r="D567" i="4"/>
  <c r="H290" i="9"/>
  <c r="E87" i="5"/>
  <c r="D1065" i="1" s="1"/>
  <c r="H308" i="9"/>
  <c r="E176" i="5"/>
  <c r="D206" i="5"/>
  <c r="F207" i="5"/>
  <c r="F8" i="4"/>
  <c r="F112" i="4"/>
  <c r="D106" i="4"/>
  <c r="E152" i="4"/>
  <c r="F164" i="4"/>
  <c r="D163" i="4"/>
  <c r="E196" i="4"/>
  <c r="D192" i="1" s="1"/>
  <c r="F299" i="4"/>
  <c r="D298" i="4"/>
  <c r="D643" i="4"/>
  <c r="D644" i="4"/>
  <c r="F417" i="4"/>
  <c r="E421" i="4"/>
  <c r="D459" i="4"/>
  <c r="F466" i="4"/>
  <c r="F516" i="4"/>
  <c r="D515" i="4"/>
  <c r="F45" i="5"/>
  <c r="D12" i="5"/>
  <c r="F238" i="5"/>
  <c r="D237" i="5"/>
  <c r="G163" i="9"/>
  <c r="E163" i="9" s="1"/>
  <c r="B163" i="9" s="1"/>
  <c r="F17" i="4"/>
  <c r="F140" i="4"/>
  <c r="D139" i="4"/>
  <c r="F422" i="4"/>
  <c r="D421" i="4"/>
  <c r="G196" i="9"/>
  <c r="E196" i="9" s="1"/>
  <c r="B196" i="9" s="1"/>
  <c r="F626" i="4"/>
  <c r="D625" i="4"/>
  <c r="E290" i="9"/>
  <c r="B290" i="9" s="1"/>
  <c r="F603" i="4"/>
  <c r="D7" i="5"/>
  <c r="D87" i="5"/>
  <c r="D118" i="5"/>
  <c r="F246" i="5"/>
  <c r="E114" i="6"/>
  <c r="E141" i="6" s="1"/>
  <c r="E23" i="9"/>
  <c r="B23" i="9" s="1"/>
  <c r="E31" i="9"/>
  <c r="B31" i="9" s="1"/>
  <c r="E39" i="9"/>
  <c r="B39" i="9" s="1"/>
  <c r="B65" i="9"/>
  <c r="E79" i="9"/>
  <c r="B79" i="9" s="1"/>
  <c r="G189" i="9"/>
  <c r="E189" i="9" s="1"/>
  <c r="B189" i="9" s="1"/>
  <c r="D177" i="5"/>
  <c r="E245" i="5"/>
  <c r="D35" i="6"/>
  <c r="G199" i="9"/>
  <c r="E199" i="9" s="1"/>
  <c r="B199" i="9" s="1"/>
  <c r="E143" i="9"/>
  <c r="B143" i="9" s="1"/>
  <c r="D141" i="6"/>
  <c r="F5" i="6"/>
  <c r="D49" i="8"/>
  <c r="C1524" i="1" s="1"/>
  <c r="B24" i="9"/>
  <c r="E27" i="9"/>
  <c r="B27" i="9" s="1"/>
  <c r="E35" i="9"/>
  <c r="B35" i="9" s="1"/>
  <c r="B40" i="9"/>
  <c r="E43" i="9"/>
  <c r="B43" i="9" s="1"/>
  <c r="E47" i="9"/>
  <c r="B47" i="9" s="1"/>
  <c r="E51" i="9"/>
  <c r="B51" i="9" s="1"/>
  <c r="E55" i="9"/>
  <c r="B55" i="9" s="1"/>
  <c r="E59" i="9"/>
  <c r="B59" i="9" s="1"/>
  <c r="E63" i="9"/>
  <c r="B63" i="9" s="1"/>
  <c r="B81" i="9"/>
  <c r="G275" i="9"/>
  <c r="E275" i="9" s="1"/>
  <c r="B275" i="9" s="1"/>
  <c r="E64" i="9"/>
  <c r="B64" i="9" s="1"/>
  <c r="B69" i="9"/>
  <c r="E72" i="9"/>
  <c r="B72" i="9" s="1"/>
  <c r="B77" i="9"/>
  <c r="E80" i="9"/>
  <c r="B80" i="9" s="1"/>
  <c r="B85" i="9"/>
  <c r="E88" i="9"/>
  <c r="B88" i="9" s="1"/>
  <c r="B145" i="9"/>
  <c r="B149" i="9"/>
  <c r="B153" i="9"/>
  <c r="B157" i="9"/>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281" i="9"/>
  <c r="E281" i="9" s="1"/>
  <c r="B281" i="9" s="1"/>
  <c r="G280" i="9"/>
  <c r="E280" i="9" s="1"/>
  <c r="B280" i="9" s="1"/>
  <c r="G279" i="9"/>
  <c r="E279" i="9" s="1"/>
  <c r="B279" i="9" s="1"/>
  <c r="G192" i="9"/>
  <c r="E192" i="9" s="1"/>
  <c r="B192" i="9" s="1"/>
  <c r="G191" i="9"/>
  <c r="E191" i="9" s="1"/>
  <c r="B191" i="9" s="1"/>
  <c r="G197" i="9"/>
  <c r="E197" i="9" s="1"/>
  <c r="B197"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8" i="9"/>
  <c r="E198" i="9" s="1"/>
  <c r="B198" i="9" s="1"/>
  <c r="G194" i="9"/>
  <c r="E194" i="9" s="1"/>
  <c r="B194" i="9" s="1"/>
  <c r="G187" i="9"/>
  <c r="E187" i="9" s="1"/>
  <c r="B187" i="9" s="1"/>
  <c r="G166" i="9"/>
  <c r="E166" i="9" s="1"/>
  <c r="B166" i="9" s="1"/>
  <c r="H165" i="9"/>
  <c r="E165" i="9" s="1"/>
  <c r="B165" i="9" s="1"/>
  <c r="I10" i="9"/>
  <c r="E68" i="9"/>
  <c r="B68" i="9" s="1"/>
  <c r="E76" i="9"/>
  <c r="B76" i="9" s="1"/>
  <c r="E84" i="9"/>
  <c r="B84"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G162" i="9"/>
  <c r="E162" i="9" s="1"/>
  <c r="B162" i="9" s="1"/>
  <c r="G164" i="9"/>
  <c r="E164" i="9" s="1"/>
  <c r="B164" i="9" s="1"/>
  <c r="G188" i="9"/>
  <c r="E188" i="9" s="1"/>
  <c r="B188" i="9" s="1"/>
  <c r="F277" i="9"/>
  <c r="B221" i="9"/>
  <c r="B229" i="9"/>
  <c r="B237" i="9"/>
  <c r="B245" i="9"/>
  <c r="B253" i="9"/>
  <c r="B261" i="9"/>
  <c r="B269" i="9"/>
  <c r="B282" i="9"/>
  <c r="B295" i="9"/>
  <c r="B303" i="9"/>
  <c r="B219" i="9"/>
  <c r="B227" i="9"/>
  <c r="B235" i="9"/>
  <c r="B243" i="9"/>
  <c r="B251" i="9"/>
  <c r="B259" i="9"/>
  <c r="B267" i="9"/>
  <c r="H1409" i="1" l="1"/>
  <c r="F114" i="6"/>
  <c r="E315" i="9"/>
  <c r="I10" i="3" s="1"/>
  <c r="D1436" i="1"/>
  <c r="I29" i="3"/>
  <c r="G1501" i="1"/>
  <c r="H1501" i="1"/>
  <c r="D42" i="8"/>
  <c r="I34" i="3" s="1"/>
  <c r="G1481" i="1"/>
  <c r="H1481" i="1"/>
  <c r="E350" i="4"/>
  <c r="G130" i="1"/>
  <c r="H130" i="1"/>
  <c r="E6" i="4"/>
  <c r="E412" i="4" s="1"/>
  <c r="E7" i="5"/>
  <c r="I20" i="3" s="1"/>
  <c r="I28" i="3"/>
  <c r="D1435" i="1"/>
  <c r="G318" i="9"/>
  <c r="E318" i="9" s="1"/>
  <c r="F141" i="6"/>
  <c r="H28" i="3"/>
  <c r="C1435" i="1"/>
  <c r="G308" i="9"/>
  <c r="E308" i="9" s="1"/>
  <c r="B308" i="9" s="1"/>
  <c r="F177" i="5"/>
  <c r="D176" i="5"/>
  <c r="C1154" i="1"/>
  <c r="F118" i="5"/>
  <c r="C1096" i="1"/>
  <c r="D43" i="8"/>
  <c r="H23" i="3"/>
  <c r="C1214" i="1"/>
  <c r="F459" i="4"/>
  <c r="C453" i="1"/>
  <c r="F643" i="4"/>
  <c r="C637" i="1"/>
  <c r="F163" i="4"/>
  <c r="C159" i="1"/>
  <c r="F484" i="4"/>
  <c r="C478" i="1"/>
  <c r="F344" i="4"/>
  <c r="C339" i="1"/>
  <c r="H1124" i="1"/>
  <c r="G1124" i="1"/>
  <c r="F196" i="4"/>
  <c r="C192" i="1"/>
  <c r="I1476" i="1"/>
  <c r="I1478" i="1"/>
  <c r="F87" i="5"/>
  <c r="C1065" i="1"/>
  <c r="F421" i="4"/>
  <c r="D420" i="4"/>
  <c r="C415" i="1"/>
  <c r="F515" i="4"/>
  <c r="C509" i="1"/>
  <c r="E420" i="4"/>
  <c r="D415" i="1"/>
  <c r="F298" i="4"/>
  <c r="C293" i="1"/>
  <c r="G311" i="9"/>
  <c r="E311" i="9" s="1"/>
  <c r="B311" i="9" s="1"/>
  <c r="F206" i="5"/>
  <c r="C1183" i="1"/>
  <c r="E237" i="5"/>
  <c r="E175" i="5" s="1"/>
  <c r="D1152" i="1" s="1"/>
  <c r="D1215" i="1"/>
  <c r="F472" i="4"/>
  <c r="C466" i="1"/>
  <c r="F363" i="4"/>
  <c r="C358" i="1"/>
  <c r="F263" i="4"/>
  <c r="C259" i="1"/>
  <c r="I1444" i="1"/>
  <c r="F213" i="9"/>
  <c r="H1524" i="1"/>
  <c r="G1524" i="1"/>
  <c r="F35" i="6"/>
  <c r="H25" i="3"/>
  <c r="C1329" i="1"/>
  <c r="I27" i="3"/>
  <c r="D1408" i="1"/>
  <c r="D68" i="5"/>
  <c r="F625" i="4"/>
  <c r="C619" i="1"/>
  <c r="E68" i="5"/>
  <c r="E151" i="4"/>
  <c r="D148" i="1"/>
  <c r="I22" i="3"/>
  <c r="D1153" i="1"/>
  <c r="F567" i="4"/>
  <c r="D528" i="4"/>
  <c r="C561" i="1"/>
  <c r="D350" i="4"/>
  <c r="D407" i="4" s="1"/>
  <c r="F311" i="4"/>
  <c r="C306" i="1"/>
  <c r="F44" i="4"/>
  <c r="C40" i="1"/>
  <c r="G310" i="9"/>
  <c r="E310" i="9" s="1"/>
  <c r="B310" i="9" s="1"/>
  <c r="F190" i="5"/>
  <c r="C1167" i="1"/>
  <c r="H78" i="1"/>
  <c r="G78" i="1"/>
  <c r="I1473" i="1"/>
  <c r="I1467" i="1"/>
  <c r="I1471" i="1"/>
  <c r="I1442" i="1"/>
  <c r="F245" i="5"/>
  <c r="D1222" i="1"/>
  <c r="D6" i="5"/>
  <c r="H20" i="3"/>
  <c r="C985" i="1"/>
  <c r="F139" i="4"/>
  <c r="C135" i="1"/>
  <c r="F12" i="5"/>
  <c r="C990" i="1"/>
  <c r="F644" i="4"/>
  <c r="C638" i="1"/>
  <c r="F106" i="4"/>
  <c r="C102" i="1"/>
  <c r="F593" i="4"/>
  <c r="C587" i="1"/>
  <c r="F396" i="4"/>
  <c r="C391" i="1"/>
  <c r="F224" i="4"/>
  <c r="C220" i="1"/>
  <c r="G21" i="9"/>
  <c r="E21" i="9" s="1"/>
  <c r="F152" i="4"/>
  <c r="H21" i="9"/>
  <c r="D151" i="4"/>
  <c r="C148" i="1"/>
  <c r="F7" i="4"/>
  <c r="D6" i="4"/>
  <c r="C3" i="1"/>
  <c r="I1440" i="1"/>
  <c r="G1436" i="1" l="1"/>
  <c r="H1436" i="1"/>
  <c r="H19" i="9"/>
  <c r="E19" i="9" s="1"/>
  <c r="B19" i="9" s="1"/>
  <c r="C1517" i="1"/>
  <c r="H1517" i="1" s="1"/>
  <c r="G314" i="9"/>
  <c r="E314" i="9" s="1"/>
  <c r="B314" i="9" s="1"/>
  <c r="K1451" i="9"/>
  <c r="E408" i="4"/>
  <c r="D403" i="1" s="1"/>
  <c r="D345" i="1"/>
  <c r="E407" i="4"/>
  <c r="D402" i="1" s="1"/>
  <c r="D2" i="1"/>
  <c r="I16" i="3"/>
  <c r="D985" i="1"/>
  <c r="H985" i="1" s="1"/>
  <c r="F7" i="5"/>
  <c r="F407" i="4"/>
  <c r="C402" i="1"/>
  <c r="D412" i="4"/>
  <c r="H16" i="3"/>
  <c r="F6" i="4"/>
  <c r="C2" i="1"/>
  <c r="H391" i="1"/>
  <c r="G391" i="1"/>
  <c r="H102" i="1"/>
  <c r="G102" i="1"/>
  <c r="H990" i="1"/>
  <c r="G990" i="1"/>
  <c r="H1222" i="1"/>
  <c r="G1222" i="1"/>
  <c r="H1167" i="1"/>
  <c r="G1167" i="1"/>
  <c r="H561" i="1"/>
  <c r="G561" i="1"/>
  <c r="I21" i="3"/>
  <c r="D1046" i="1"/>
  <c r="G1408" i="1"/>
  <c r="H1408" i="1"/>
  <c r="E639" i="4"/>
  <c r="D407" i="1"/>
  <c r="H358" i="1"/>
  <c r="G358" i="1"/>
  <c r="H1215" i="1"/>
  <c r="G1215" i="1"/>
  <c r="H415" i="1"/>
  <c r="G415" i="1"/>
  <c r="H478" i="1"/>
  <c r="G478" i="1"/>
  <c r="H637" i="1"/>
  <c r="G637" i="1"/>
  <c r="H1096" i="1"/>
  <c r="G1096" i="1"/>
  <c r="H148" i="1"/>
  <c r="G148" i="1"/>
  <c r="D636" i="4"/>
  <c r="F528" i="4"/>
  <c r="C522" i="1"/>
  <c r="H619" i="1"/>
  <c r="G619" i="1"/>
  <c r="I23" i="3"/>
  <c r="D1214" i="1"/>
  <c r="H1214" i="1" s="1"/>
  <c r="H293" i="1"/>
  <c r="G293" i="1"/>
  <c r="E635" i="4"/>
  <c r="D629" i="1" s="1"/>
  <c r="D414" i="1"/>
  <c r="E636" i="4"/>
  <c r="D630" i="1" s="1"/>
  <c r="D635" i="4"/>
  <c r="F420" i="4"/>
  <c r="C414" i="1"/>
  <c r="E6" i="5"/>
  <c r="F6" i="5" s="1"/>
  <c r="E317" i="9"/>
  <c r="B318" i="9"/>
  <c r="B21" i="9"/>
  <c r="H306" i="1"/>
  <c r="G306" i="1"/>
  <c r="G3" i="1"/>
  <c r="H3" i="1"/>
  <c r="D289" i="4"/>
  <c r="F151" i="4"/>
  <c r="H17" i="3"/>
  <c r="C147" i="1"/>
  <c r="H220" i="1"/>
  <c r="G220" i="1"/>
  <c r="H587" i="1"/>
  <c r="G587" i="1"/>
  <c r="H638" i="1"/>
  <c r="G638" i="1"/>
  <c r="H135" i="1"/>
  <c r="G135" i="1"/>
  <c r="H1329" i="1"/>
  <c r="G1329" i="1"/>
  <c r="H9" i="3"/>
  <c r="H259" i="1"/>
  <c r="G259" i="1"/>
  <c r="H466" i="1"/>
  <c r="G466" i="1"/>
  <c r="H1183" i="1"/>
  <c r="G1183" i="1"/>
  <c r="H509" i="1"/>
  <c r="G509" i="1"/>
  <c r="H1065" i="1"/>
  <c r="G1065" i="1"/>
  <c r="H192" i="1"/>
  <c r="G192" i="1"/>
  <c r="H339" i="1"/>
  <c r="G339" i="1"/>
  <c r="H159" i="1"/>
  <c r="G159" i="1"/>
  <c r="H453" i="1"/>
  <c r="G453" i="1"/>
  <c r="F237" i="5"/>
  <c r="H1154" i="1"/>
  <c r="G1154" i="1"/>
  <c r="H1435" i="1"/>
  <c r="G1435" i="1"/>
  <c r="C984" i="1"/>
  <c r="H40" i="1"/>
  <c r="G40" i="1"/>
  <c r="D408" i="4"/>
  <c r="F350" i="4"/>
  <c r="C345" i="1"/>
  <c r="I17" i="3"/>
  <c r="E289" i="4"/>
  <c r="D147" i="1"/>
  <c r="F68" i="5"/>
  <c r="H21" i="3"/>
  <c r="C1046" i="1"/>
  <c r="B213" i="9"/>
  <c r="I35" i="3"/>
  <c r="C1518" i="1"/>
  <c r="H11" i="3" s="1"/>
  <c r="G313" i="9"/>
  <c r="E313" i="9" s="1"/>
  <c r="F176" i="5"/>
  <c r="D175" i="5"/>
  <c r="H22" i="3"/>
  <c r="C1153" i="1"/>
  <c r="G1517" i="1" l="1"/>
  <c r="G985" i="1"/>
  <c r="N3" i="9"/>
  <c r="F175" i="5"/>
  <c r="C1152" i="1"/>
  <c r="G285" i="9"/>
  <c r="E285" i="9" s="1"/>
  <c r="B285" i="9" s="1"/>
  <c r="H147" i="1"/>
  <c r="G147" i="1"/>
  <c r="H278" i="9"/>
  <c r="D984" i="1"/>
  <c r="G984" i="1" s="1"/>
  <c r="G1214" i="1"/>
  <c r="H2" i="1"/>
  <c r="G2" i="1"/>
  <c r="D290" i="4"/>
  <c r="K3" i="9"/>
  <c r="I9" i="3"/>
  <c r="H414" i="1"/>
  <c r="G414" i="1"/>
  <c r="H522" i="1"/>
  <c r="G522" i="1"/>
  <c r="H1153" i="1"/>
  <c r="G1153" i="1"/>
  <c r="D633" i="1"/>
  <c r="H402" i="1"/>
  <c r="G402" i="1"/>
  <c r="H345" i="1"/>
  <c r="G345" i="1"/>
  <c r="G278" i="9"/>
  <c r="E312" i="9"/>
  <c r="I11" i="3" s="1"/>
  <c r="B313" i="9"/>
  <c r="H1518" i="1"/>
  <c r="G1518" i="1"/>
  <c r="H1046" i="1"/>
  <c r="G1046" i="1"/>
  <c r="E291" i="4"/>
  <c r="D287" i="1" s="1"/>
  <c r="E413" i="4"/>
  <c r="D285" i="1"/>
  <c r="E290" i="4"/>
  <c r="D286" i="1" s="1"/>
  <c r="F408" i="4"/>
  <c r="C403" i="1"/>
  <c r="D291" i="4"/>
  <c r="F289" i="4"/>
  <c r="D413" i="4"/>
  <c r="C285" i="1"/>
  <c r="F635" i="4"/>
  <c r="C629" i="1"/>
  <c r="F636" i="4"/>
  <c r="C630" i="1"/>
  <c r="D639" i="4"/>
  <c r="F412" i="4"/>
  <c r="C407" i="1"/>
  <c r="E278" i="9" l="1"/>
  <c r="E277" i="9" s="1"/>
  <c r="H984" i="1"/>
  <c r="H8" i="3"/>
  <c r="M3" i="9" s="1"/>
  <c r="H629" i="1"/>
  <c r="G629" i="1"/>
  <c r="F290" i="4"/>
  <c r="C286" i="1"/>
  <c r="D640" i="4"/>
  <c r="D415" i="4"/>
  <c r="F413" i="4"/>
  <c r="C408" i="1"/>
  <c r="D414" i="4"/>
  <c r="D641" i="4"/>
  <c r="F639" i="4"/>
  <c r="C633" i="1"/>
  <c r="F291" i="4"/>
  <c r="C287" i="1"/>
  <c r="H407" i="1"/>
  <c r="G407" i="1"/>
  <c r="H630" i="1"/>
  <c r="G630" i="1"/>
  <c r="H285" i="1"/>
  <c r="G285" i="1"/>
  <c r="H403" i="1"/>
  <c r="G403" i="1"/>
  <c r="E640" i="4"/>
  <c r="E415" i="4"/>
  <c r="D410" i="1" s="1"/>
  <c r="D408" i="1"/>
  <c r="E414" i="4"/>
  <c r="D409" i="1" s="1"/>
  <c r="H1152" i="1"/>
  <c r="G1152" i="1"/>
  <c r="B278" i="9" l="1"/>
  <c r="I8" i="3"/>
  <c r="F414" i="4"/>
  <c r="C409" i="1"/>
  <c r="D642" i="4"/>
  <c r="F640" i="4"/>
  <c r="C634" i="1"/>
  <c r="E642" i="4"/>
  <c r="D634" i="1"/>
  <c r="E641" i="4"/>
  <c r="H286" i="1"/>
  <c r="G286" i="1"/>
  <c r="H633" i="1"/>
  <c r="G633" i="1"/>
  <c r="H408" i="1"/>
  <c r="G408" i="1"/>
  <c r="H287" i="1"/>
  <c r="G287" i="1"/>
  <c r="F641" i="4"/>
  <c r="D645" i="4"/>
  <c r="C635" i="1"/>
  <c r="F415" i="4"/>
  <c r="C410" i="1"/>
  <c r="E645" i="4" l="1"/>
  <c r="F645" i="4" s="1"/>
  <c r="D635" i="1"/>
  <c r="G276" i="9"/>
  <c r="E276" i="9" s="1"/>
  <c r="B276" i="9" s="1"/>
  <c r="F642" i="4"/>
  <c r="D646" i="4"/>
  <c r="C636" i="1"/>
  <c r="E646" i="4"/>
  <c r="D636" i="1"/>
  <c r="H409" i="1"/>
  <c r="G409" i="1"/>
  <c r="H18" i="3"/>
  <c r="C639" i="1"/>
  <c r="H410" i="1"/>
  <c r="G410" i="1"/>
  <c r="H634" i="1"/>
  <c r="G634" i="1"/>
  <c r="H7" i="3" l="1"/>
  <c r="F646" i="4"/>
  <c r="H19" i="3"/>
  <c r="C640" i="1"/>
  <c r="I18" i="3"/>
  <c r="D639" i="1"/>
  <c r="H639" i="1" s="1"/>
  <c r="I19" i="3"/>
  <c r="D640" i="1"/>
  <c r="H636" i="1"/>
  <c r="G636" i="1"/>
  <c r="G635" i="1"/>
  <c r="H635" i="1"/>
  <c r="G639" i="1" l="1"/>
  <c r="H640" i="1"/>
  <c r="G640" i="1"/>
  <c r="J3" i="9"/>
  <c r="G274" i="9" l="1"/>
  <c r="M272" i="9"/>
  <c r="L272" i="9"/>
  <c r="H274" i="9"/>
  <c r="H18" i="9"/>
  <c r="G18" i="9"/>
  <c r="G17" i="9"/>
  <c r="K6" i="9"/>
  <c r="I13" i="9"/>
  <c r="I8" i="9"/>
  <c r="J12" i="9"/>
  <c r="J7" i="9"/>
  <c r="K11" i="9"/>
  <c r="J9" i="9"/>
  <c r="L16" i="9"/>
  <c r="K7" i="9"/>
  <c r="M15" i="9"/>
  <c r="I9" i="9"/>
  <c r="K13" i="9"/>
  <c r="J8" i="9"/>
  <c r="G15" i="9"/>
  <c r="J5" i="9"/>
  <c r="I6" i="9"/>
  <c r="K12" i="9"/>
  <c r="H15" i="9"/>
  <c r="L15" i="9"/>
  <c r="I11" i="9"/>
  <c r="H16" i="9"/>
  <c r="J10" i="9"/>
  <c r="M16" i="9"/>
  <c r="I5" i="9"/>
  <c r="K9" i="9"/>
  <c r="J17" i="9"/>
  <c r="K5" i="9"/>
  <c r="G16" i="9"/>
  <c r="I12" i="9"/>
  <c r="H17" i="9"/>
  <c r="I7" i="9"/>
  <c r="J11" i="9"/>
  <c r="I17" i="9"/>
  <c r="J6" i="9"/>
  <c r="K10" i="9"/>
  <c r="K8" i="9"/>
  <c r="J13" i="9"/>
  <c r="F272" i="9" l="1"/>
  <c r="B272" i="9" s="1"/>
  <c r="E18" i="9"/>
  <c r="B18" i="9" s="1"/>
  <c r="E5" i="9"/>
  <c r="B5" i="9" s="1"/>
  <c r="F15" i="9"/>
  <c r="E16" i="9"/>
  <c r="E7" i="9"/>
  <c r="B7" i="9" s="1"/>
  <c r="E9" i="9"/>
  <c r="B9" i="9" s="1"/>
  <c r="E6" i="9"/>
  <c r="B6" i="9" s="1"/>
  <c r="E12" i="9"/>
  <c r="B12" i="9" s="1"/>
  <c r="F16" i="9"/>
  <c r="E17" i="9"/>
  <c r="B17" i="9" s="1"/>
  <c r="F20" i="9"/>
  <c r="E11" i="9"/>
  <c r="B11" i="9" s="1"/>
  <c r="E8" i="9"/>
  <c r="B8" i="9" s="1"/>
  <c r="E10" i="9"/>
  <c r="B10" i="9" s="1"/>
  <c r="E15" i="9"/>
  <c r="E13" i="9"/>
  <c r="B13" i="9" s="1"/>
  <c r="E274" i="9"/>
  <c r="B16" i="9" l="1"/>
  <c r="F14" i="9"/>
  <c r="F3" i="9" s="1"/>
  <c r="B274" i="9"/>
  <c r="E20" i="9"/>
  <c r="I7" i="3" s="1"/>
  <c r="B15" i="9"/>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<sst xmlns="http://schemas.openxmlformats.org/spreadsheetml/2006/main" count="4374" uniqueCount="3427">
  <si>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</si>
  <si>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</si>
  <si>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</si>
  <si>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</si>
  <si>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</si>
  <si>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</si>
  <si>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</si>
  <si>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</si>
  <si>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</si>
  <si>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</si>
  <si>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</si>
  <si>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</si>
  <si>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</si>
  <si>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</si>
  <si>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</si>
  <si>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</si>
  <si>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</si>
  <si>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</si>
  <si>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</si>
  <si>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</si>
  <si>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</si>
  <si>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</si>
  <si>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</si>
  <si>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</si>
  <si>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</si>
  <si>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</si>
  <si>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</si>
  <si>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</si>
  <si>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</si>
  <si>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</si>
  <si>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</si>
  <si>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JELSA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</si>
  <si>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</si>
  <si>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</si>
  <si>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</si>
  <si>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</si>
  <si>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</si>
  <si>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</si>
  <si>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</si>
  <si>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</si>
  <si>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</si>
  <si>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</si>
  <si>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</si>
  <si>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</si>
  <si>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</si>
  <si>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</si>
  <si>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</si>
  <si>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</si>
  <si>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</si>
  <si>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30435 - DJEČJI VRTIĆ JELSA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</si>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</sst>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588639.48</v>
      </c>
      <c r="D2" s="6">
        <f>'PR-RAS'!E6</f>
        <v>698384.62</v>
      </c>
      <c r="E2" s="6">
        <v>0</v>
      </c>
      <c r="F2" s="6">
        <v>0</v>
      </c>
      <c r="G2" s="7">
        <f t="shared" ref="G2:G264" si="0">(B2/1000)*(C2*1+D2*2)</f>
        <v>1985.4087199999999</v>
      </c>
      <c r="H2" s="7">
        <f t="shared" ref="H2:H264" si="1">ABS(C2-ROUND(C2,0))+ABS(D2-ROUND(D2,0))</f>
        <v>0.85999999998603016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31129.25</v>
      </c>
      <c r="D46" s="1">
        <f>'PR-RAS'!E50</f>
        <v>0</v>
      </c>
      <c r="E46" s="1">
        <v>0</v>
      </c>
      <c r="F46" s="1">
        <v>0</v>
      </c>
      <c r="G46" s="2">
        <f t="shared" si="0"/>
        <v>1400.8162499999999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4469.26</v>
      </c>
      <c r="D55" s="1">
        <f>'PR-RAS'!E59</f>
        <v>0</v>
      </c>
      <c r="E55" s="1">
        <v>0</v>
      </c>
      <c r="F55" s="1">
        <v>0</v>
      </c>
      <c r="G55" s="2">
        <f t="shared" si="0"/>
        <v>241.34004000000002</v>
      </c>
      <c r="H55" s="2">
        <f t="shared" si="1"/>
        <v>0.26000000000021828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4469.26</v>
      </c>
      <c r="D56" s="1">
        <f>'PR-RAS'!E60</f>
        <v>0</v>
      </c>
      <c r="E56" s="1">
        <v>0</v>
      </c>
      <c r="F56" s="1">
        <v>0</v>
      </c>
      <c r="G56" s="2">
        <f t="shared" si="0"/>
        <v>245.80930000000001</v>
      </c>
      <c r="H56" s="2">
        <f t="shared" si="1"/>
        <v>0.26000000000021828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26659.99</v>
      </c>
      <c r="D64" s="1">
        <f>'PR-RAS'!E68</f>
        <v>0</v>
      </c>
      <c r="E64" s="1">
        <v>0</v>
      </c>
      <c r="F64" s="1">
        <v>0</v>
      </c>
      <c r="G64" s="2">
        <f t="shared" si="0"/>
        <v>1679.5793700000002</v>
      </c>
      <c r="H64" s="2">
        <f t="shared" si="1"/>
        <v>9.9999999983992893E-3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26659.99</v>
      </c>
      <c r="D65" s="1">
        <f>'PR-RAS'!E69</f>
        <v>0</v>
      </c>
      <c r="E65" s="1">
        <v>0</v>
      </c>
      <c r="F65" s="1">
        <v>0</v>
      </c>
      <c r="G65" s="2">
        <f t="shared" si="0"/>
        <v>1706.23936</v>
      </c>
      <c r="H65" s="2">
        <f t="shared" si="1"/>
        <v>9.9999999983992893E-3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0.13</v>
      </c>
      <c r="E78" s="1">
        <v>0</v>
      </c>
      <c r="F78" s="1">
        <v>0</v>
      </c>
      <c r="G78" s="2">
        <f t="shared" si="0"/>
        <v>2.0789999999999999E-2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0.13</v>
      </c>
      <c r="E79" s="1">
        <v>0</v>
      </c>
      <c r="F79" s="1">
        <v>0</v>
      </c>
      <c r="G79" s="2">
        <f t="shared" si="0"/>
        <v>2.1060000000000002E-2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0.01</v>
      </c>
      <c r="D83" s="1">
        <f>'PR-RAS'!E87</f>
        <v>0.13</v>
      </c>
      <c r="E83" s="1">
        <v>0</v>
      </c>
      <c r="F83" s="1">
        <v>0</v>
      </c>
      <c r="G83" s="2">
        <f t="shared" si="0"/>
        <v>2.2140000000000003E-2</v>
      </c>
      <c r="H83" s="2">
        <f t="shared" si="1"/>
        <v>0.14000000000000001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94742.67</v>
      </c>
      <c r="D102" s="1">
        <f>'PR-RAS'!E106</f>
        <v>98421.48</v>
      </c>
      <c r="E102" s="1">
        <v>0</v>
      </c>
      <c r="F102" s="1">
        <v>0</v>
      </c>
      <c r="G102" s="2">
        <f t="shared" si="0"/>
        <v>29450.148630000003</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94742.67</v>
      </c>
      <c r="D108" s="1">
        <f>'PR-RAS'!E112</f>
        <v>98421.48</v>
      </c>
      <c r="E108" s="1">
        <v>0</v>
      </c>
      <c r="F108" s="1">
        <v>0</v>
      </c>
      <c r="G108" s="2">
        <f t="shared" si="0"/>
        <v>31199.662410000001</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94742.67</v>
      </c>
      <c r="D113" s="1">
        <f>'PR-RAS'!E117</f>
        <v>98421.48</v>
      </c>
      <c r="E113" s="1">
        <v>0</v>
      </c>
      <c r="F113" s="1">
        <v>0</v>
      </c>
      <c r="G113" s="2">
        <f t="shared" si="0"/>
        <v>32657.590560000001</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1920</v>
      </c>
      <c r="D120" s="1">
        <f>'PR-RAS'!E124</f>
        <v>0</v>
      </c>
      <c r="E120" s="1">
        <v>0</v>
      </c>
      <c r="F120" s="1">
        <v>0</v>
      </c>
      <c r="G120" s="2">
        <f t="shared" si="0"/>
        <v>228.48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1920</v>
      </c>
      <c r="D124" s="1">
        <f>'PR-RAS'!E128</f>
        <v>0</v>
      </c>
      <c r="E124" s="1">
        <v>0</v>
      </c>
      <c r="F124" s="1">
        <v>0</v>
      </c>
      <c r="G124" s="2">
        <f t="shared" si="0"/>
        <v>236.16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1920</v>
      </c>
      <c r="D125" s="1">
        <f>'PR-RAS'!E129</f>
        <v>0</v>
      </c>
      <c r="E125" s="1">
        <v>0</v>
      </c>
      <c r="F125" s="1">
        <v>0</v>
      </c>
      <c r="G125" s="2">
        <f t="shared" si="0"/>
        <v>238.07999999999998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460847.55</v>
      </c>
      <c r="D129" s="1">
        <f>'PR-RAS'!E133</f>
        <v>581587.25</v>
      </c>
      <c r="E129" s="1">
        <v>0</v>
      </c>
      <c r="F129" s="1">
        <v>0</v>
      </c>
      <c r="G129" s="2">
        <f t="shared" si="0"/>
        <v>207874.8224</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460847.55</v>
      </c>
      <c r="D130" s="1">
        <f>'PR-RAS'!E134</f>
        <v>581587.25</v>
      </c>
      <c r="E130" s="1">
        <v>0</v>
      </c>
      <c r="F130" s="1">
        <v>0</v>
      </c>
      <c r="G130" s="2">
        <f t="shared" si="0"/>
        <v>209498.84445</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442439.45</v>
      </c>
      <c r="D131" s="1">
        <f>'PR-RAS'!E135</f>
        <v>562389.92000000004</v>
      </c>
      <c r="E131" s="1">
        <v>0</v>
      </c>
      <c r="F131" s="1">
        <v>0</v>
      </c>
      <c r="G131" s="2">
        <f t="shared" si="0"/>
        <v>203738.50770000002</v>
      </c>
      <c r="H131" s="2">
        <f t="shared" si="1"/>
        <v>0.52999999996973202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18408.099999999999</v>
      </c>
      <c r="D132" s="1">
        <f>'PR-RAS'!E136</f>
        <v>19197.330000000002</v>
      </c>
      <c r="E132" s="1">
        <v>0</v>
      </c>
      <c r="F132" s="1">
        <v>0</v>
      </c>
      <c r="G132" s="2">
        <f t="shared" si="0"/>
        <v>7441.1615600000005</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18375.759999999998</v>
      </c>
      <c r="E135" s="1">
        <v>0</v>
      </c>
      <c r="F135" s="1">
        <v>0</v>
      </c>
      <c r="G135" s="2">
        <f t="shared" si="0"/>
        <v>4924.7036799999996</v>
      </c>
      <c r="H135" s="2">
        <f t="shared" si="1"/>
        <v>0.24000000000160071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18375.759999999998</v>
      </c>
      <c r="E146" s="1">
        <v>0</v>
      </c>
      <c r="F146" s="1">
        <v>0</v>
      </c>
      <c r="G146" s="2">
        <f t="shared" si="0"/>
        <v>5328.9703999999992</v>
      </c>
      <c r="H146" s="2">
        <f t="shared" si="1"/>
        <v>0.24000000000160071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508891.75000000006</v>
      </c>
      <c r="D147" s="1">
        <f>'PR-RAS'!E151</f>
        <v>680145.09</v>
      </c>
      <c r="E147" s="1">
        <v>0</v>
      </c>
      <c r="F147" s="1">
        <v>0</v>
      </c>
      <c r="G147" s="2">
        <f t="shared" si="0"/>
        <v>272900.56177999999</v>
      </c>
      <c r="H147" s="2">
        <f t="shared" si="1"/>
        <v>0.33999999990919605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372989.57</v>
      </c>
      <c r="D148" s="1">
        <f>'PR-RAS'!E152</f>
        <v>497454.86</v>
      </c>
      <c r="E148" s="1">
        <v>0</v>
      </c>
      <c r="F148" s="1">
        <v>0</v>
      </c>
      <c r="G148" s="2">
        <f t="shared" si="0"/>
        <v>201081.19563</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313631.5</v>
      </c>
      <c r="D149" s="1">
        <f>'PR-RAS'!E153</f>
        <v>418981.35</v>
      </c>
      <c r="E149" s="1">
        <v>0</v>
      </c>
      <c r="F149" s="1">
        <v>0</v>
      </c>
      <c r="G149" s="2">
        <f t="shared" si="0"/>
        <v>170435.94159999999</v>
      </c>
      <c r="H149" s="2">
        <f t="shared" si="1"/>
        <v>0.84999999997671694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313631.5</v>
      </c>
      <c r="D150" s="1">
        <f>'PR-RAS'!E154</f>
        <v>418981.35</v>
      </c>
      <c r="E150" s="1">
        <v>0</v>
      </c>
      <c r="F150" s="1">
        <v>0</v>
      </c>
      <c r="G150" s="2">
        <f t="shared" si="0"/>
        <v>171587.53579999998</v>
      </c>
      <c r="H150" s="2">
        <f t="shared" si="1"/>
        <v>0.84999999997671694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11755.38</v>
      </c>
      <c r="D154" s="1">
        <f>'PR-RAS'!E158</f>
        <v>7347.98</v>
      </c>
      <c r="E154" s="1">
        <v>0</v>
      </c>
      <c r="F154" s="1">
        <v>0</v>
      </c>
      <c r="G154" s="2">
        <f t="shared" si="0"/>
        <v>4047.0550199999993</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47602.69</v>
      </c>
      <c r="D155" s="1">
        <f>'PR-RAS'!E159</f>
        <v>71125.53</v>
      </c>
      <c r="E155" s="1">
        <v>0</v>
      </c>
      <c r="F155" s="1">
        <v>0</v>
      </c>
      <c r="G155" s="2">
        <f t="shared" si="0"/>
        <v>29237.477500000001</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46156.11</v>
      </c>
      <c r="D157" s="1">
        <f>'PR-RAS'!E161</f>
        <v>69137.53</v>
      </c>
      <c r="E157" s="1">
        <v>0</v>
      </c>
      <c r="F157" s="1">
        <v>0</v>
      </c>
      <c r="G157" s="2">
        <f t="shared" si="0"/>
        <v>28771.262519999997</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1446.58</v>
      </c>
      <c r="D158" s="1">
        <f>'PR-RAS'!E162</f>
        <v>1988</v>
      </c>
      <c r="E158" s="1">
        <v>0</v>
      </c>
      <c r="F158" s="1">
        <v>0</v>
      </c>
      <c r="G158" s="2">
        <f t="shared" si="0"/>
        <v>851.34505999999999</v>
      </c>
      <c r="H158" s="2">
        <f t="shared" si="1"/>
        <v>0.42000000000007276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131220.73000000001</v>
      </c>
      <c r="D159" s="1">
        <f>'PR-RAS'!E163</f>
        <v>160124.95000000001</v>
      </c>
      <c r="E159" s="1">
        <v>0</v>
      </c>
      <c r="F159" s="1">
        <v>0</v>
      </c>
      <c r="G159" s="2">
        <f t="shared" si="0"/>
        <v>71332.359540000005</v>
      </c>
      <c r="H159" s="2">
        <f t="shared" si="1"/>
        <v>0.31999999997788109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31083.47</v>
      </c>
      <c r="D160" s="1">
        <f>'PR-RAS'!E164</f>
        <v>32477.37</v>
      </c>
      <c r="E160" s="1">
        <v>0</v>
      </c>
      <c r="F160" s="1">
        <v>0</v>
      </c>
      <c r="G160" s="2">
        <f t="shared" si="0"/>
        <v>15270.075389999998</v>
      </c>
      <c r="H160" s="2">
        <f t="shared" si="1"/>
        <v>0.84000000000014552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2547.3200000000002</v>
      </c>
      <c r="D161" s="1">
        <f>'PR-RAS'!E165</f>
        <v>2532.94</v>
      </c>
      <c r="E161" s="1">
        <v>0</v>
      </c>
      <c r="F161" s="1">
        <v>0</v>
      </c>
      <c r="G161" s="2">
        <f t="shared" si="0"/>
        <v>1218.1120000000001</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25400.31</v>
      </c>
      <c r="D162" s="1">
        <f>'PR-RAS'!E166</f>
        <v>25181.93</v>
      </c>
      <c r="E162" s="1">
        <v>0</v>
      </c>
      <c r="F162" s="1">
        <v>0</v>
      </c>
      <c r="G162" s="2">
        <f t="shared" si="0"/>
        <v>12198.031370000001</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2847.44</v>
      </c>
      <c r="D163" s="1">
        <f>'PR-RAS'!E167</f>
        <v>3985</v>
      </c>
      <c r="E163" s="1">
        <v>0</v>
      </c>
      <c r="F163" s="1">
        <v>0</v>
      </c>
      <c r="G163" s="2">
        <f t="shared" si="0"/>
        <v>1752.4252800000002</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288.39999999999998</v>
      </c>
      <c r="D164" s="1">
        <f>'PR-RAS'!E168</f>
        <v>777.5</v>
      </c>
      <c r="E164" s="1">
        <v>0</v>
      </c>
      <c r="F164" s="1">
        <v>0</v>
      </c>
      <c r="G164" s="2">
        <f t="shared" si="0"/>
        <v>300.47420000000005</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72214.47</v>
      </c>
      <c r="D165" s="1">
        <f>'PR-RAS'!E169</f>
        <v>87396.32</v>
      </c>
      <c r="E165" s="1">
        <v>0</v>
      </c>
      <c r="F165" s="1">
        <v>0</v>
      </c>
      <c r="G165" s="2">
        <f t="shared" si="0"/>
        <v>40509.166040000004</v>
      </c>
      <c r="H165" s="2">
        <f t="shared" si="1"/>
        <v>0.79000000000814907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10485.8</v>
      </c>
      <c r="D166" s="1">
        <f>'PR-RAS'!E170</f>
        <v>12964.23</v>
      </c>
      <c r="E166" s="1">
        <v>0</v>
      </c>
      <c r="F166" s="1">
        <v>0</v>
      </c>
      <c r="G166" s="2">
        <f t="shared" si="0"/>
        <v>6008.3528999999999</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47585.07</v>
      </c>
      <c r="D167" s="1">
        <f>'PR-RAS'!E171</f>
        <v>51210.44</v>
      </c>
      <c r="E167" s="1">
        <v>0</v>
      </c>
      <c r="F167" s="1">
        <v>0</v>
      </c>
      <c r="G167" s="2">
        <f t="shared" si="0"/>
        <v>24900.987700000001</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5304.53</v>
      </c>
      <c r="D168" s="1">
        <f>'PR-RAS'!E172</f>
        <v>5468.05</v>
      </c>
      <c r="E168" s="1">
        <v>0</v>
      </c>
      <c r="F168" s="1">
        <v>0</v>
      </c>
      <c r="G168" s="2">
        <f t="shared" si="0"/>
        <v>2712.1852100000006</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678.57</v>
      </c>
      <c r="D169" s="1">
        <f>'PR-RAS'!E173</f>
        <v>4007.6</v>
      </c>
      <c r="E169" s="1">
        <v>0</v>
      </c>
      <c r="F169" s="1">
        <v>0</v>
      </c>
      <c r="G169" s="2">
        <f t="shared" si="0"/>
        <v>1460.5533600000001</v>
      </c>
      <c r="H169" s="2">
        <f t="shared" si="1"/>
        <v>0.83000000000004093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8160.5</v>
      </c>
      <c r="D170" s="1">
        <f>'PR-RAS'!E174</f>
        <v>13746</v>
      </c>
      <c r="E170" s="1">
        <v>0</v>
      </c>
      <c r="F170" s="1">
        <v>0</v>
      </c>
      <c r="G170" s="2">
        <f t="shared" si="0"/>
        <v>6025.2725</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23666.98</v>
      </c>
      <c r="D173" s="1">
        <f>'PR-RAS'!E177</f>
        <v>36007.33</v>
      </c>
      <c r="E173" s="1">
        <v>0</v>
      </c>
      <c r="F173" s="1">
        <v>0</v>
      </c>
      <c r="G173" s="2">
        <f t="shared" si="0"/>
        <v>16457.24208</v>
      </c>
      <c r="H173" s="2">
        <f t="shared" si="1"/>
        <v>0.35000000000218279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3470.93</v>
      </c>
      <c r="D174" s="1">
        <f>'PR-RAS'!E178</f>
        <v>3149.99</v>
      </c>
      <c r="E174" s="1">
        <v>0</v>
      </c>
      <c r="F174" s="1">
        <v>0</v>
      </c>
      <c r="G174" s="2">
        <f t="shared" si="0"/>
        <v>1690.3674299999998</v>
      </c>
      <c r="H174" s="2">
        <f t="shared" si="1"/>
        <v>8.0000000000381988E-2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5157.72</v>
      </c>
      <c r="D175" s="1">
        <f>'PR-RAS'!E179</f>
        <v>6297.5</v>
      </c>
      <c r="E175" s="1">
        <v>0</v>
      </c>
      <c r="F175" s="1">
        <v>0</v>
      </c>
      <c r="G175" s="2">
        <f t="shared" si="0"/>
        <v>3088.9732800000002</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1687.69</v>
      </c>
      <c r="D177" s="1">
        <f>'PR-RAS'!E181</f>
        <v>2016.98</v>
      </c>
      <c r="E177" s="1">
        <v>0</v>
      </c>
      <c r="F177" s="1">
        <v>0</v>
      </c>
      <c r="G177" s="2">
        <f t="shared" si="0"/>
        <v>1007.0103999999999</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6390.03</v>
      </c>
      <c r="D179" s="1">
        <f>'PR-RAS'!E183</f>
        <v>6343.05</v>
      </c>
      <c r="E179" s="1">
        <v>0</v>
      </c>
      <c r="F179" s="1">
        <v>0</v>
      </c>
      <c r="G179" s="2">
        <f t="shared" si="0"/>
        <v>3395.55114</v>
      </c>
      <c r="H179" s="2">
        <f t="shared" si="1"/>
        <v>7.999999999992724E-2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362.37</v>
      </c>
      <c r="D180" s="1">
        <f>'PR-RAS'!E184</f>
        <v>585.82000000000005</v>
      </c>
      <c r="E180" s="1">
        <v>0</v>
      </c>
      <c r="F180" s="1">
        <v>0</v>
      </c>
      <c r="G180" s="2">
        <f t="shared" si="0"/>
        <v>274.58779000000004</v>
      </c>
      <c r="H180" s="2">
        <f t="shared" si="1"/>
        <v>0.54999999999995453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3360.15</v>
      </c>
      <c r="D181" s="1">
        <f>'PR-RAS'!E185</f>
        <v>3922.9</v>
      </c>
      <c r="E181" s="1">
        <v>0</v>
      </c>
      <c r="F181" s="1">
        <v>0</v>
      </c>
      <c r="G181" s="2">
        <f t="shared" si="0"/>
        <v>2017.0710000000001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3238.09</v>
      </c>
      <c r="D182" s="1">
        <f>'PR-RAS'!E186</f>
        <v>13691.09</v>
      </c>
      <c r="E182" s="1">
        <v>0</v>
      </c>
      <c r="F182" s="1">
        <v>0</v>
      </c>
      <c r="G182" s="2">
        <f t="shared" si="0"/>
        <v>5542.2688699999999</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4255.8100000000004</v>
      </c>
      <c r="D184" s="1">
        <f>'PR-RAS'!E188</f>
        <v>4243.93</v>
      </c>
      <c r="E184" s="1">
        <v>0</v>
      </c>
      <c r="F184" s="1">
        <v>0</v>
      </c>
      <c r="G184" s="2">
        <f t="shared" si="0"/>
        <v>2332.0916100000004</v>
      </c>
      <c r="H184" s="2">
        <f t="shared" si="1"/>
        <v>0.25999999999930878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1449.86</v>
      </c>
      <c r="D186" s="1">
        <f>'PR-RAS'!E190</f>
        <v>2213.86</v>
      </c>
      <c r="E186" s="1">
        <v>0</v>
      </c>
      <c r="F186" s="1">
        <v>0</v>
      </c>
      <c r="G186" s="2">
        <f t="shared" si="0"/>
        <v>1087.3523</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2679.68</v>
      </c>
      <c r="D187" s="1">
        <f>'PR-RAS'!E191</f>
        <v>2030.07</v>
      </c>
      <c r="E187" s="1">
        <v>0</v>
      </c>
      <c r="F187" s="1">
        <v>0</v>
      </c>
      <c r="G187" s="2">
        <f t="shared" si="0"/>
        <v>1253.60652</v>
      </c>
      <c r="H187" s="2">
        <f t="shared" si="1"/>
        <v>0.39000000000010004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126.27</v>
      </c>
      <c r="D191" s="1">
        <f>'PR-RAS'!E195</f>
        <v>0</v>
      </c>
      <c r="E191" s="1">
        <v>0</v>
      </c>
      <c r="F191" s="1">
        <v>0</v>
      </c>
      <c r="G191" s="2">
        <f t="shared" si="0"/>
        <v>23.991299999999999</v>
      </c>
      <c r="H191" s="2">
        <f t="shared" si="1"/>
        <v>0.26999999999999602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699.61</v>
      </c>
      <c r="D192" s="1">
        <f>'PR-RAS'!E196</f>
        <v>732.34</v>
      </c>
      <c r="E192" s="1">
        <v>0</v>
      </c>
      <c r="F192" s="1">
        <v>0</v>
      </c>
      <c r="G192" s="2">
        <f t="shared" si="0"/>
        <v>413.37939</v>
      </c>
      <c r="H192" s="2">
        <f t="shared" si="1"/>
        <v>0.73000000000001819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699.61</v>
      </c>
      <c r="D206" s="1">
        <f>'PR-RAS'!E210</f>
        <v>732.34</v>
      </c>
      <c r="E206" s="1">
        <v>0</v>
      </c>
      <c r="F206" s="1">
        <v>0</v>
      </c>
      <c r="G206" s="2">
        <f t="shared" si="0"/>
        <v>443.67944999999997</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684.98</v>
      </c>
      <c r="D207" s="1">
        <f>'PR-RAS'!E211</f>
        <v>732.34</v>
      </c>
      <c r="E207" s="1">
        <v>0</v>
      </c>
      <c r="F207" s="1">
        <v>0</v>
      </c>
      <c r="G207" s="2">
        <f t="shared" si="0"/>
        <v>442.82995999999997</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14.63</v>
      </c>
      <c r="D209" s="1">
        <f>'PR-RAS'!E213</f>
        <v>0</v>
      </c>
      <c r="E209" s="1">
        <v>0</v>
      </c>
      <c r="F209" s="1">
        <v>0</v>
      </c>
      <c r="G209" s="2">
        <f t="shared" si="0"/>
        <v>3.04304</v>
      </c>
      <c r="H209" s="2">
        <f t="shared" si="1"/>
        <v>0.36999999999999922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3981.84</v>
      </c>
      <c r="D259" s="1">
        <f>'PR-RAS'!E263</f>
        <v>21832.94</v>
      </c>
      <c r="E259" s="1">
        <v>0</v>
      </c>
      <c r="F259" s="1">
        <v>0</v>
      </c>
      <c r="G259" s="2">
        <f t="shared" si="0"/>
        <v>12293.11176</v>
      </c>
      <c r="H259" s="2">
        <f t="shared" si="1"/>
        <v>0.22000000000116415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3981.84</v>
      </c>
      <c r="D260" s="1">
        <f>'PR-RAS'!E264</f>
        <v>21832.94</v>
      </c>
      <c r="E260" s="1">
        <v>0</v>
      </c>
      <c r="F260" s="1">
        <v>0</v>
      </c>
      <c r="G260" s="2">
        <f t="shared" si="0"/>
        <v>12340.759480000001</v>
      </c>
      <c r="H260" s="2">
        <f t="shared" si="1"/>
        <v>0.22000000000116415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3981.84</v>
      </c>
      <c r="D262" s="1">
        <f>'PR-RAS'!E266</f>
        <v>21832.94</v>
      </c>
      <c r="E262" s="1">
        <v>0</v>
      </c>
      <c r="F262" s="1">
        <v>0</v>
      </c>
      <c r="G262" s="2">
        <f t="shared" si="0"/>
        <v>12436.05492</v>
      </c>
      <c r="H262" s="2">
        <f t="shared" si="1"/>
        <v>0.22000000000116415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508891.75000000006</v>
      </c>
      <c r="D285" s="1">
        <f>'PR-RAS'!E289</f>
        <v>680145.09</v>
      </c>
      <c r="E285" s="1">
        <v>0</v>
      </c>
      <c r="F285" s="1">
        <v>0</v>
      </c>
      <c r="G285" s="2">
        <f t="shared" si="8"/>
        <v>530847.66811999993</v>
      </c>
      <c r="H285" s="2">
        <f t="shared" si="9"/>
        <v>0.33999999990919605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79747.729999999923</v>
      </c>
      <c r="D286" s="1">
        <f>'PR-RAS'!E290</f>
        <v>18239.530000000028</v>
      </c>
      <c r="E286" s="1">
        <v>0</v>
      </c>
      <c r="F286" s="1">
        <v>0</v>
      </c>
      <c r="G286" s="2">
        <f t="shared" si="8"/>
        <v>33124.635149999995</v>
      </c>
      <c r="H286" s="2">
        <f t="shared" si="9"/>
        <v>0.74000000004889444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21874.9</v>
      </c>
      <c r="D288" s="1">
        <f>'PR-RAS'!E292</f>
        <v>83214.53</v>
      </c>
      <c r="E288" s="1">
        <v>0</v>
      </c>
      <c r="F288" s="1">
        <v>0</v>
      </c>
      <c r="G288" s="2">
        <f t="shared" si="8"/>
        <v>54043.236519999991</v>
      </c>
      <c r="H288" s="2">
        <f t="shared" si="9"/>
        <v>0.56999999999970896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25088.04</v>
      </c>
      <c r="D345" s="1">
        <f>'PR-RAS'!E350</f>
        <v>13384.880000000001</v>
      </c>
      <c r="E345" s="1">
        <v>0</v>
      </c>
      <c r="F345" s="1">
        <v>0</v>
      </c>
      <c r="G345" s="2">
        <f t="shared" si="8"/>
        <v>17839.083200000001</v>
      </c>
      <c r="H345" s="2">
        <f t="shared" si="9"/>
        <v>0.15999999999985448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25088.04</v>
      </c>
      <c r="D358" s="1">
        <f>'PR-RAS'!E363</f>
        <v>13384.880000000001</v>
      </c>
      <c r="E358" s="1">
        <v>0</v>
      </c>
      <c r="F358" s="1">
        <v>0</v>
      </c>
      <c r="G358" s="2">
        <f t="shared" si="8"/>
        <v>18513.2346</v>
      </c>
      <c r="H358" s="2">
        <f t="shared" si="9"/>
        <v>0.15999999999985448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25088.04</v>
      </c>
      <c r="D364" s="1">
        <f>'PR-RAS'!E369</f>
        <v>13384.880000000001</v>
      </c>
      <c r="E364" s="1">
        <v>0</v>
      </c>
      <c r="F364" s="1">
        <v>0</v>
      </c>
      <c r="G364" s="2">
        <f t="shared" si="8"/>
        <v>18824.381400000002</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1448</v>
      </c>
      <c r="D365" s="1">
        <f>'PR-RAS'!E370</f>
        <v>1039.8800000000001</v>
      </c>
      <c r="E365" s="1">
        <v>0</v>
      </c>
      <c r="F365" s="1">
        <v>0</v>
      </c>
      <c r="G365" s="2">
        <f t="shared" si="8"/>
        <v>1284.10464</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23640.04</v>
      </c>
      <c r="D371" s="1">
        <f>'PR-RAS'!E376</f>
        <v>12345</v>
      </c>
      <c r="E371" s="1">
        <v>0</v>
      </c>
      <c r="F371" s="1">
        <v>0</v>
      </c>
      <c r="G371" s="2">
        <f t="shared" si="8"/>
        <v>17882.114799999999</v>
      </c>
      <c r="H371" s="2">
        <f t="shared" si="9"/>
        <v>4.0000000000873115E-2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25088.04</v>
      </c>
      <c r="D403" s="1">
        <f>'PR-RAS'!E408</f>
        <v>13384.880000000001</v>
      </c>
      <c r="E403" s="1">
        <v>0</v>
      </c>
      <c r="F403" s="1">
        <v>0</v>
      </c>
      <c r="G403" s="2">
        <f t="shared" si="8"/>
        <v>20846.835600000002</v>
      </c>
      <c r="H403" s="2">
        <f t="shared" si="9"/>
        <v>0.15999999999985448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37174.58</v>
      </c>
      <c r="D405" s="1">
        <f>'PR-RAS'!E410</f>
        <v>43854.52</v>
      </c>
      <c r="E405" s="1">
        <v>0</v>
      </c>
      <c r="F405" s="1">
        <v>0</v>
      </c>
      <c r="G405" s="2">
        <f t="shared" si="8"/>
        <v>50452.982479999999</v>
      </c>
      <c r="H405" s="2">
        <f t="shared" si="9"/>
        <v>0.90000000000145519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588639.48</v>
      </c>
      <c r="D407" s="1">
        <f>'PR-RAS'!E412</f>
        <v>698384.62</v>
      </c>
      <c r="E407" s="1">
        <v>0</v>
      </c>
      <c r="F407" s="1">
        <v>0</v>
      </c>
      <c r="G407" s="2">
        <f t="shared" si="8"/>
        <v>806075.94032000005</v>
      </c>
      <c r="H407" s="2">
        <f t="shared" si="9"/>
        <v>0.85999999998603016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533979.79</v>
      </c>
      <c r="D408" s="1">
        <f>'PR-RAS'!E413</f>
        <v>693529.97</v>
      </c>
      <c r="E408" s="1">
        <v>0</v>
      </c>
      <c r="F408" s="1">
        <v>0</v>
      </c>
      <c r="G408" s="2">
        <f t="shared" si="8"/>
        <v>781863.17010999995</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54659.689999999944</v>
      </c>
      <c r="D409" s="1">
        <f>'PR-RAS'!E414</f>
        <v>4854.6500000000233</v>
      </c>
      <c r="E409" s="1">
        <v>0</v>
      </c>
      <c r="F409" s="1">
        <v>0</v>
      </c>
      <c r="G409" s="2">
        <f t="shared" si="8"/>
        <v>26262.547919999994</v>
      </c>
      <c r="H409" s="2">
        <f t="shared" si="9"/>
        <v>0.66000000003259629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39360.01</v>
      </c>
      <c r="E411" s="1">
        <v>0</v>
      </c>
      <c r="F411" s="1">
        <v>0</v>
      </c>
      <c r="G411" s="2">
        <f t="shared" si="8"/>
        <v>32275.208200000001</v>
      </c>
      <c r="H411" s="2">
        <f t="shared" si="9"/>
        <v>1.0000000002037268E-2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15299.68</v>
      </c>
      <c r="D412" s="1">
        <f>'PR-RAS'!E417</f>
        <v>0</v>
      </c>
      <c r="E412" s="1">
        <v>0</v>
      </c>
      <c r="F412" s="1">
        <v>0</v>
      </c>
      <c r="G412" s="2">
        <f t="shared" si="8"/>
        <v>6288.1684799999994</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588639.48</v>
      </c>
      <c r="D633" s="1">
        <f>'PR-RAS'!E639</f>
        <v>698384.62</v>
      </c>
      <c r="E633" s="1">
        <v>0</v>
      </c>
      <c r="F633" s="1">
        <v>0</v>
      </c>
      <c r="G633" s="2">
        <f t="shared" si="10"/>
        <v>1254778.3110400001</v>
      </c>
      <c r="H633" s="2">
        <f t="shared" si="11"/>
        <v>0.85999999998603016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533979.79</v>
      </c>
      <c r="D634" s="1">
        <f>'PR-RAS'!E640</f>
        <v>693529.97</v>
      </c>
      <c r="E634" s="1">
        <v>0</v>
      </c>
      <c r="F634" s="1">
        <v>0</v>
      </c>
      <c r="G634" s="2">
        <f t="shared" si="10"/>
        <v>1216018.14909</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54659.689999999944</v>
      </c>
      <c r="D635" s="1">
        <f>'PR-RAS'!E641</f>
        <v>4854.6500000000233</v>
      </c>
      <c r="E635" s="1">
        <v>0</v>
      </c>
      <c r="F635" s="1">
        <v>0</v>
      </c>
      <c r="G635" s="2">
        <f t="shared" si="10"/>
        <v>40809.939659999996</v>
      </c>
      <c r="H635" s="2">
        <f t="shared" si="11"/>
        <v>0.66000000003259629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39360.01</v>
      </c>
      <c r="E637" s="1">
        <v>0</v>
      </c>
      <c r="F637" s="1">
        <v>0</v>
      </c>
      <c r="G637" s="2">
        <f t="shared" si="10"/>
        <v>50065.932720000004</v>
      </c>
      <c r="H637" s="2">
        <f t="shared" si="11"/>
        <v>1.0000000002037268E-2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15299.68</v>
      </c>
      <c r="D638" s="1">
        <f>'PR-RAS'!E644</f>
        <v>0</v>
      </c>
      <c r="E638" s="1">
        <v>0</v>
      </c>
      <c r="F638" s="1">
        <v>0</v>
      </c>
      <c r="G638" s="2">
        <f t="shared" si="10"/>
        <v>9745.8961600000002</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39360.009999999944</v>
      </c>
      <c r="D639" s="1">
        <f>'PR-RAS'!E645</f>
        <v>44214.660000000025</v>
      </c>
      <c r="E639" s="1">
        <v>0</v>
      </c>
      <c r="F639" s="1">
        <v>0</v>
      </c>
      <c r="G639" s="2">
        <f t="shared" si="10"/>
        <v>81529.592539999998</v>
      </c>
      <c r="H639" s="2">
        <f t="shared" si="11"/>
        <v>0.34999999991850927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30793.040000000001</v>
      </c>
      <c r="D641" s="1">
        <f>'PR-RAS'!E647</f>
        <v>59064.11</v>
      </c>
      <c r="E641" s="1">
        <v>0</v>
      </c>
      <c r="F641" s="1">
        <v>0</v>
      </c>
      <c r="G641" s="2">
        <f t="shared" si="10"/>
        <v>95309.606400000004</v>
      </c>
      <c r="H641" s="2">
        <f t="shared" si="11"/>
        <v>0.15000000000145519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2562.08</v>
      </c>
      <c r="D642" s="1">
        <f>'PR-RAS'!E649</f>
        <v>27475</v>
      </c>
      <c r="E642" s="1">
        <v>0</v>
      </c>
      <c r="F642" s="1">
        <v>0</v>
      </c>
      <c r="G642" s="2">
        <f t="shared" si="10"/>
        <v>36865.243280000002</v>
      </c>
      <c r="H642" s="2">
        <f t="shared" si="11"/>
        <v>7.999999999992724E-2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608042</v>
      </c>
      <c r="D643" s="1">
        <f>'PR-RAS'!E650</f>
        <v>725923.32</v>
      </c>
      <c r="E643" s="1">
        <v>0</v>
      </c>
      <c r="F643" s="1">
        <v>0</v>
      </c>
      <c r="G643" s="2">
        <f t="shared" si="10"/>
        <v>1322448.50688</v>
      </c>
      <c r="H643" s="2">
        <f t="shared" si="11"/>
        <v>0.31999999994877726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583129.02</v>
      </c>
      <c r="D644" s="1">
        <f>'PR-RAS'!E651</f>
        <v>719349.42</v>
      </c>
      <c r="E644" s="1">
        <v>0</v>
      </c>
      <c r="F644" s="1">
        <v>0</v>
      </c>
      <c r="G644" s="2">
        <f t="shared" si="10"/>
        <v>1300035.3139800001</v>
      </c>
      <c r="H644" s="2">
        <f t="shared" si="11"/>
        <v>0.44000000006053597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27475.059999999939</v>
      </c>
      <c r="D645" s="1">
        <f>'PR-RAS'!E652</f>
        <v>34048.899999999907</v>
      </c>
      <c r="E645" s="1">
        <v>0</v>
      </c>
      <c r="F645" s="1">
        <v>0</v>
      </c>
      <c r="G645" s="2">
        <f t="shared" si="10"/>
        <v>61548.921839999843</v>
      </c>
      <c r="H645" s="2">
        <f t="shared" si="11"/>
        <v>0.16000000003259629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36</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4469.26</v>
      </c>
      <c r="D654" s="1">
        <f>'PR-RAS'!E661</f>
        <v>0</v>
      </c>
      <c r="E654" s="1">
        <v>0</v>
      </c>
      <c r="F654" s="1">
        <v>0</v>
      </c>
      <c r="G654" s="2">
        <f t="shared" si="10"/>
        <v>2918.4267800000002</v>
      </c>
      <c r="H654" s="2">
        <f t="shared" si="11"/>
        <v>0.26000000000021828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24033</v>
      </c>
      <c r="D668" s="1">
        <f>'PR-RAS'!E675</f>
        <v>0</v>
      </c>
      <c r="E668" s="1">
        <v>0</v>
      </c>
      <c r="F668" s="1">
        <v>0</v>
      </c>
      <c r="G668" s="2">
        <f t="shared" si="10"/>
        <v>16030.011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2626.99</v>
      </c>
      <c r="D669" s="1">
        <f>'PR-RAS'!E676</f>
        <v>0</v>
      </c>
      <c r="E669" s="1">
        <v>0</v>
      </c>
      <c r="F669" s="1">
        <v>0</v>
      </c>
      <c r="G669" s="2">
        <f t="shared" si="10"/>
        <v>1754.8293200000001</v>
      </c>
      <c r="H669" s="2">
        <f t="shared" si="1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93603.61</v>
      </c>
      <c r="D703" s="1">
        <f>'PR-RAS'!E710</f>
        <v>98421.48</v>
      </c>
      <c r="E703" s="1">
        <v>0</v>
      </c>
      <c r="F703" s="1">
        <v>0</v>
      </c>
      <c r="G703" s="2">
        <f t="shared" si="10"/>
        <v>203893.49213999999</v>
      </c>
      <c r="H703" s="2">
        <f t="shared" si="11"/>
        <v>0.86999999999534339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1327.23</v>
      </c>
      <c r="D710" s="1">
        <f>'PR-RAS'!E717</f>
        <v>2240</v>
      </c>
      <c r="E710" s="1">
        <v>0</v>
      </c>
      <c r="F710" s="1">
        <v>0</v>
      </c>
      <c r="G710" s="2">
        <f t="shared" si="10"/>
        <v>4117.3260699999992</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25400.31</v>
      </c>
      <c r="D711" s="1">
        <f>'PR-RAS'!E718</f>
        <v>25181.93</v>
      </c>
      <c r="E711" s="1">
        <v>0</v>
      </c>
      <c r="F711" s="1">
        <v>0</v>
      </c>
      <c r="G711" s="2">
        <f t="shared" si="10"/>
        <v>53792.560699999995</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2558</v>
      </c>
      <c r="D713" s="1">
        <f>'PR-RAS'!E720</f>
        <v>3999.11</v>
      </c>
      <c r="E713" s="1">
        <v>0</v>
      </c>
      <c r="F713" s="1">
        <v>0</v>
      </c>
      <c r="G713" s="2">
        <f t="shared" si="10"/>
        <v>7516.0286400000005</v>
      </c>
      <c r="H713" s="2">
        <f t="shared" si="11"/>
        <v>0.11000000000012733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285.98</v>
      </c>
      <c r="D716" s="1">
        <f>'PR-RAS'!E723</f>
        <v>0</v>
      </c>
      <c r="E716" s="1">
        <v>0</v>
      </c>
      <c r="F716" s="1">
        <v>0</v>
      </c>
      <c r="G716" s="2">
        <f t="shared" si="10"/>
        <v>204.47570000000002</v>
      </c>
      <c r="H716" s="2">
        <f t="shared" si="11"/>
        <v>1.999999999998181E-2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560</v>
      </c>
      <c r="D719" s="1">
        <f>'PR-RAS'!E726</f>
        <v>0</v>
      </c>
      <c r="E719" s="1">
        <v>0</v>
      </c>
      <c r="F719" s="1">
        <v>0</v>
      </c>
      <c r="G719" s="2">
        <f t="shared" si="10"/>
        <v>402.08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104830.28</v>
      </c>
      <c r="D984" s="6">
        <f>BILANCA!E6</f>
        <v>129483.91</v>
      </c>
      <c r="E984" s="6">
        <v>0</v>
      </c>
      <c r="F984" s="6">
        <v>0</v>
      </c>
      <c r="G984" s="7">
        <f t="shared" ref="G984:G1241" si="22">B984/1000*C984+B984/500*D984</f>
        <v>363.79810000000003</v>
      </c>
      <c r="H984" s="7">
        <f t="shared" si="19"/>
        <v>0.36999999999534339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36348.009999999987</v>
      </c>
      <c r="D985" s="1">
        <f>BILANCA!E7</f>
        <v>26746.689999999995</v>
      </c>
      <c r="E985" s="1">
        <v>0</v>
      </c>
      <c r="F985" s="1">
        <v>0</v>
      </c>
      <c r="G985" s="2">
        <f t="shared" si="22"/>
        <v>179.68277999999995</v>
      </c>
      <c r="H985" s="2">
        <f t="shared" si="19"/>
        <v>0.319999999992433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24837.1</v>
      </c>
      <c r="D988" s="1">
        <f>BILANCA!E10</f>
        <v>24837.1</v>
      </c>
      <c r="E988" s="1">
        <v>0</v>
      </c>
      <c r="F988" s="1">
        <v>0</v>
      </c>
      <c r="G988" s="2">
        <f t="shared" si="22"/>
        <v>372.55649999999997</v>
      </c>
      <c r="H988" s="2">
        <f t="shared" si="19"/>
        <v>0.19999999999708962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24837.1</v>
      </c>
      <c r="D989" s="1">
        <f>BILANCA!E11</f>
        <v>24837.1</v>
      </c>
      <c r="E989" s="1">
        <v>0</v>
      </c>
      <c r="F989" s="1">
        <v>0</v>
      </c>
      <c r="G989" s="2">
        <f t="shared" si="22"/>
        <v>447.06779999999992</v>
      </c>
      <c r="H989" s="2">
        <f t="shared" si="19"/>
        <v>0.19999999999708962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36348.009999999987</v>
      </c>
      <c r="D990" s="1">
        <f>BILANCA!E12</f>
        <v>26746.689999999995</v>
      </c>
      <c r="E990" s="1">
        <v>0</v>
      </c>
      <c r="F990" s="1">
        <v>0</v>
      </c>
      <c r="G990" s="2">
        <f t="shared" si="22"/>
        <v>628.88972999999987</v>
      </c>
      <c r="H990" s="2">
        <f t="shared" si="19"/>
        <v>0.319999999992433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34841.939999999988</v>
      </c>
      <c r="D997" s="1">
        <f>BILANCA!E19</f>
        <v>25240.619999999995</v>
      </c>
      <c r="E997" s="1">
        <v>0</v>
      </c>
      <c r="F997" s="1">
        <v>0</v>
      </c>
      <c r="G997" s="2">
        <f t="shared" si="22"/>
        <v>1194.5245199999997</v>
      </c>
      <c r="H997" s="2">
        <f t="shared" si="19"/>
        <v>0.44000000001688022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6861.97</v>
      </c>
      <c r="D998" s="1">
        <f>BILANCA!E20</f>
        <v>4974.6400000000003</v>
      </c>
      <c r="E998" s="1">
        <v>0</v>
      </c>
      <c r="F998" s="1">
        <v>0</v>
      </c>
      <c r="G998" s="2">
        <f t="shared" si="22"/>
        <v>252.16875000000002</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2565.3200000000002</v>
      </c>
      <c r="D999" s="1">
        <f>BILANCA!E21</f>
        <v>787.61</v>
      </c>
      <c r="E999" s="1">
        <v>0</v>
      </c>
      <c r="F999" s="1">
        <v>0</v>
      </c>
      <c r="G999" s="2">
        <f t="shared" si="22"/>
        <v>66.248640000000009</v>
      </c>
      <c r="H999" s="2">
        <f t="shared" si="19"/>
        <v>0.71000000000015007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96387.7</v>
      </c>
      <c r="D1004" s="1">
        <f>BILANCA!E26</f>
        <v>101959.56</v>
      </c>
      <c r="E1004" s="1">
        <v>0</v>
      </c>
      <c r="F1004" s="1">
        <v>0</v>
      </c>
      <c r="G1004" s="2">
        <f t="shared" si="22"/>
        <v>6306.4432200000001</v>
      </c>
      <c r="H1004" s="2">
        <f t="shared" si="19"/>
        <v>0.74000000000523869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70973.05</v>
      </c>
      <c r="D1006" s="1">
        <f>BILANCA!E28</f>
        <v>82481.19</v>
      </c>
      <c r="E1006" s="1">
        <v>0</v>
      </c>
      <c r="F1006" s="1">
        <v>0</v>
      </c>
      <c r="G1006" s="2">
        <f t="shared" si="22"/>
        <v>5426.5148900000004</v>
      </c>
      <c r="H1006" s="2">
        <f t="shared" si="19"/>
        <v>0.24000000000523869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983.98</v>
      </c>
      <c r="D1013" s="1">
        <f>BILANCA!E35</f>
        <v>983.98</v>
      </c>
      <c r="E1013" s="1">
        <v>0</v>
      </c>
      <c r="F1013" s="1">
        <v>0</v>
      </c>
      <c r="G1013" s="2">
        <f t="shared" si="22"/>
        <v>88.558199999999999</v>
      </c>
      <c r="H1013" s="2">
        <f t="shared" si="19"/>
        <v>3.999999999996362E-2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983.98</v>
      </c>
      <c r="D1017" s="1">
        <f>BILANCA!E39</f>
        <v>983.98</v>
      </c>
      <c r="E1017" s="1">
        <v>0</v>
      </c>
      <c r="F1017" s="1">
        <v>0</v>
      </c>
      <c r="G1017" s="2">
        <f t="shared" si="22"/>
        <v>100.36596</v>
      </c>
      <c r="H1017" s="2">
        <f t="shared" si="19"/>
        <v>3.999999999996362E-2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522.09</v>
      </c>
      <c r="D1023" s="1">
        <f>BILANCA!E45</f>
        <v>522.09</v>
      </c>
      <c r="E1023" s="1">
        <v>0</v>
      </c>
      <c r="F1023" s="1">
        <v>0</v>
      </c>
      <c r="G1023" s="2">
        <f t="shared" si="22"/>
        <v>62.650800000000004</v>
      </c>
      <c r="H1023" s="2">
        <f t="shared" si="19"/>
        <v>0.18000000000006366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522.09</v>
      </c>
      <c r="D1025" s="1">
        <f>BILANCA!E47</f>
        <v>522.09</v>
      </c>
      <c r="E1025" s="1">
        <v>0</v>
      </c>
      <c r="F1025" s="1">
        <v>0</v>
      </c>
      <c r="G1025" s="2">
        <f t="shared" si="22"/>
        <v>65.78334000000001</v>
      </c>
      <c r="H1025" s="2">
        <f t="shared" si="19"/>
        <v>0.18000000000006366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72366.83</v>
      </c>
      <c r="D1032" s="1">
        <f>BILANCA!E54</f>
        <v>81381.72</v>
      </c>
      <c r="E1032" s="1">
        <v>0</v>
      </c>
      <c r="F1032" s="1">
        <v>0</v>
      </c>
      <c r="G1032" s="2">
        <f t="shared" si="22"/>
        <v>11521.383230000001</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72366.83</v>
      </c>
      <c r="D1033" s="1">
        <f>BILANCA!E55</f>
        <v>81381.72</v>
      </c>
      <c r="E1033" s="1">
        <v>0</v>
      </c>
      <c r="F1033" s="1">
        <v>0</v>
      </c>
      <c r="G1033" s="2">
        <f t="shared" si="22"/>
        <v>11756.513500000001</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68482.27</v>
      </c>
      <c r="D1046" s="1">
        <f>BILANCA!E68</f>
        <v>102737.22</v>
      </c>
      <c r="E1046" s="1">
        <v>0</v>
      </c>
      <c r="F1046" s="1">
        <v>0</v>
      </c>
      <c r="G1046" s="2">
        <f t="shared" si="22"/>
        <v>17259.272730000001</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27475.06</v>
      </c>
      <c r="D1047" s="1">
        <f>BILANCA!E69</f>
        <v>34048.9</v>
      </c>
      <c r="E1047" s="1">
        <v>0</v>
      </c>
      <c r="F1047" s="1">
        <v>0</v>
      </c>
      <c r="G1047" s="2">
        <f t="shared" si="22"/>
        <v>6116.6630400000004</v>
      </c>
      <c r="H1047" s="2">
        <f t="shared" si="19"/>
        <v>0.15999999999985448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27475.06</v>
      </c>
      <c r="D1048" s="1">
        <f>BILANCA!E70</f>
        <v>34048.9</v>
      </c>
      <c r="E1048" s="1">
        <v>0</v>
      </c>
      <c r="F1048" s="1">
        <v>0</v>
      </c>
      <c r="G1048" s="2">
        <f t="shared" si="22"/>
        <v>6212.2358999999997</v>
      </c>
      <c r="H1048" s="2">
        <f t="shared" si="19"/>
        <v>0.15999999999985448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27475.06</v>
      </c>
      <c r="D1050" s="1">
        <f>BILANCA!E72</f>
        <v>34048.9</v>
      </c>
      <c r="E1050" s="1">
        <v>0</v>
      </c>
      <c r="F1050" s="1">
        <v>0</v>
      </c>
      <c r="G1050" s="2">
        <f t="shared" si="22"/>
        <v>6403.381620000001</v>
      </c>
      <c r="H1050" s="2">
        <f t="shared" si="19"/>
        <v>0.15999999999985448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10214.17</v>
      </c>
      <c r="D1056" s="1">
        <f>BILANCA!E78</f>
        <v>9624.2099999999991</v>
      </c>
      <c r="E1056" s="1">
        <v>0</v>
      </c>
      <c r="F1056" s="1">
        <v>0</v>
      </c>
      <c r="G1056" s="2">
        <f t="shared" si="22"/>
        <v>2150.7690699999998</v>
      </c>
      <c r="H1056" s="2">
        <f t="shared" si="19"/>
        <v>0.37999999999919964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10214.17</v>
      </c>
      <c r="D1064" s="1">
        <f>BILANCA!E86</f>
        <v>9624.2099999999991</v>
      </c>
      <c r="E1064" s="1">
        <v>0</v>
      </c>
      <c r="F1064" s="1">
        <v>0</v>
      </c>
      <c r="G1064" s="2">
        <f t="shared" si="22"/>
        <v>2386.4697900000001</v>
      </c>
      <c r="H1064" s="2">
        <f t="shared" si="19"/>
        <v>0.37999999999919964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30793.040000000001</v>
      </c>
      <c r="D1148" s="1">
        <f>BILANCA!E170</f>
        <v>59064.11</v>
      </c>
      <c r="E1148" s="1">
        <v>0</v>
      </c>
      <c r="F1148" s="1">
        <v>0</v>
      </c>
      <c r="G1148" s="2">
        <f t="shared" si="22"/>
        <v>24572.007900000004</v>
      </c>
      <c r="H1148" s="2">
        <f t="shared" si="23"/>
        <v>0.15000000000145519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30793.040000000001</v>
      </c>
      <c r="D1151" s="1">
        <f>BILANCA!E173</f>
        <v>59064.11</v>
      </c>
      <c r="E1151" s="1">
        <v>0</v>
      </c>
      <c r="F1151" s="1">
        <v>0</v>
      </c>
      <c r="G1151" s="2">
        <f t="shared" si="22"/>
        <v>25018.771680000002</v>
      </c>
      <c r="H1151" s="2">
        <f t="shared" si="23"/>
        <v>0.15000000000145519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104830.28</v>
      </c>
      <c r="D1152" s="1">
        <f>BILANCA!E175</f>
        <v>129483.90999999997</v>
      </c>
      <c r="E1152" s="1">
        <v>0</v>
      </c>
      <c r="F1152" s="1">
        <v>0</v>
      </c>
      <c r="G1152" s="2">
        <f t="shared" si="22"/>
        <v>61481.878899999996</v>
      </c>
      <c r="H1152" s="2">
        <f t="shared" si="23"/>
        <v>0.37000000002444722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37008.380000000005</v>
      </c>
      <c r="D1153" s="1">
        <f>BILANCA!E176</f>
        <v>66196.859999999986</v>
      </c>
      <c r="E1153" s="1">
        <v>0</v>
      </c>
      <c r="F1153" s="1">
        <v>0</v>
      </c>
      <c r="G1153" s="2">
        <f t="shared" si="22"/>
        <v>28798.357</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37008.380000000005</v>
      </c>
      <c r="D1154" s="1">
        <f>BILANCA!E177</f>
        <v>66196.859999999986</v>
      </c>
      <c r="E1154" s="1">
        <v>0</v>
      </c>
      <c r="F1154" s="1">
        <v>0</v>
      </c>
      <c r="G1154" s="2">
        <f t="shared" si="22"/>
        <v>28967.759099999999</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33576.51</v>
      </c>
      <c r="D1155" s="1">
        <f>BILANCA!E178</f>
        <v>62108.95</v>
      </c>
      <c r="E1155" s="1">
        <v>0</v>
      </c>
      <c r="F1155" s="1">
        <v>0</v>
      </c>
      <c r="G1155" s="2">
        <f t="shared" si="22"/>
        <v>27140.638519999997</v>
      </c>
      <c r="H1155" s="2">
        <f t="shared" si="23"/>
        <v>0.54000000000087311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3431.87</v>
      </c>
      <c r="D1156" s="1">
        <f>BILANCA!E179</f>
        <v>4017.01</v>
      </c>
      <c r="E1156" s="1">
        <v>0</v>
      </c>
      <c r="F1156" s="1">
        <v>0</v>
      </c>
      <c r="G1156" s="2">
        <f t="shared" si="22"/>
        <v>1983.59897</v>
      </c>
      <c r="H1156" s="2">
        <f t="shared" si="23"/>
        <v>0.14000000000032742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70.900000000000006</v>
      </c>
      <c r="E1157" s="1">
        <v>0</v>
      </c>
      <c r="F1157" s="1">
        <v>0</v>
      </c>
      <c r="G1157" s="2">
        <f t="shared" si="22"/>
        <v>24.673200000000001</v>
      </c>
      <c r="H1157" s="2">
        <f t="shared" si="23"/>
        <v>9.9999999999994316E-2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70.900000000000006</v>
      </c>
      <c r="E1160" s="1">
        <v>0</v>
      </c>
      <c r="F1160" s="1">
        <v>0</v>
      </c>
      <c r="G1160" s="2">
        <f t="shared" si="22"/>
        <v>25.098600000000001</v>
      </c>
      <c r="H1160" s="2">
        <f t="shared" si="23"/>
        <v>9.9999999999994316E-2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67821.899999999994</v>
      </c>
      <c r="D1214" s="1">
        <f>BILANCA!E237</f>
        <v>63287.049999999996</v>
      </c>
      <c r="E1214" s="1">
        <v>0</v>
      </c>
      <c r="F1214" s="1">
        <v>0</v>
      </c>
      <c r="G1214" s="2">
        <f t="shared" si="22"/>
        <v>44905.475999999995</v>
      </c>
      <c r="H1214" s="2">
        <f t="shared" si="23"/>
        <v>0.15000000000145519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28461.89</v>
      </c>
      <c r="D1215" s="1">
        <f>BILANCA!E238</f>
        <v>19072.39</v>
      </c>
      <c r="E1215" s="1">
        <v>0</v>
      </c>
      <c r="F1215" s="1">
        <v>0</v>
      </c>
      <c r="G1215" s="2">
        <f t="shared" si="22"/>
        <v>15452.747440000001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28461.89</v>
      </c>
      <c r="D1216" s="1">
        <f>BILANCA!E239</f>
        <v>19072.39</v>
      </c>
      <c r="E1216" s="1">
        <v>0</v>
      </c>
      <c r="F1216" s="1">
        <v>0</v>
      </c>
      <c r="G1216" s="2">
        <f t="shared" si="22"/>
        <v>15519.35411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20758.400000000001</v>
      </c>
      <c r="D1217" s="1">
        <f>BILANCA!E240</f>
        <v>10117.200000000001</v>
      </c>
      <c r="E1217" s="1">
        <v>0</v>
      </c>
      <c r="F1217" s="1">
        <v>0</v>
      </c>
      <c r="G1217" s="2">
        <f t="shared" si="22"/>
        <v>9592.3152000000009</v>
      </c>
      <c r="H1217" s="2">
        <f t="shared" si="23"/>
        <v>0.60000000000218279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7703.49</v>
      </c>
      <c r="D1218" s="1">
        <f>BILANCA!E241</f>
        <v>8955.19</v>
      </c>
      <c r="E1218" s="1">
        <v>0</v>
      </c>
      <c r="F1218" s="1">
        <v>0</v>
      </c>
      <c r="G1218" s="2">
        <f t="shared" si="22"/>
        <v>6019.2594499999996</v>
      </c>
      <c r="H1218" s="2">
        <f t="shared" si="23"/>
        <v>0.68000000000029104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39360.01</v>
      </c>
      <c r="D1222" s="1">
        <f>BILANCA!E245</f>
        <v>44214.659999999996</v>
      </c>
      <c r="E1222" s="1">
        <v>0</v>
      </c>
      <c r="F1222" s="1">
        <v>0</v>
      </c>
      <c r="G1222" s="2">
        <f t="shared" si="22"/>
        <v>30541.649870000001</v>
      </c>
      <c r="H1222" s="2">
        <f t="shared" si="23"/>
        <v>0.35000000000582077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83214.53</v>
      </c>
      <c r="D1223" s="1">
        <f>BILANCA!E246</f>
        <v>82256.73</v>
      </c>
      <c r="E1223" s="1">
        <v>0</v>
      </c>
      <c r="F1223" s="1">
        <v>0</v>
      </c>
      <c r="G1223" s="2">
        <f t="shared" si="22"/>
        <v>59454.717599999989</v>
      </c>
      <c r="H1223" s="2">
        <f t="shared" si="23"/>
        <v>0.74000000000523869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83214.53</v>
      </c>
      <c r="D1224" s="1">
        <f>BILANCA!E247</f>
        <v>82256.73</v>
      </c>
      <c r="E1224" s="1">
        <v>0</v>
      </c>
      <c r="F1224" s="1">
        <v>0</v>
      </c>
      <c r="G1224" s="2">
        <f t="shared" si="22"/>
        <v>59702.445589999996</v>
      </c>
      <c r="H1224" s="2">
        <f t="shared" si="23"/>
        <v>0.74000000000523869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43854.52</v>
      </c>
      <c r="D1227" s="1">
        <f>BILANCA!E250</f>
        <v>38042.07</v>
      </c>
      <c r="E1227" s="1">
        <v>0</v>
      </c>
      <c r="F1227" s="1">
        <v>0</v>
      </c>
      <c r="G1227" s="2">
        <f t="shared" si="22"/>
        <v>29265.033039999995</v>
      </c>
      <c r="H1227" s="2">
        <f t="shared" si="23"/>
        <v>0.55000000000291038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43854.52</v>
      </c>
      <c r="D1229" s="1">
        <f>BILANCA!E252</f>
        <v>38042.07</v>
      </c>
      <c r="E1229" s="1">
        <v>0</v>
      </c>
      <c r="F1229" s="1">
        <v>0</v>
      </c>
      <c r="G1229" s="2">
        <f t="shared" si="22"/>
        <v>29504.910360000002</v>
      </c>
      <c r="H1229" s="2">
        <f t="shared" si="23"/>
        <v>0.55000000000291038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2900.11</v>
      </c>
      <c r="D1236" s="1">
        <f>BILANCA!E259</f>
        <v>2882.93</v>
      </c>
      <c r="E1236" s="1">
        <v>0</v>
      </c>
      <c r="F1236" s="1">
        <v>0</v>
      </c>
      <c r="G1236" s="2">
        <f t="shared" si="22"/>
        <v>2192.4904099999999</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2900.11</v>
      </c>
      <c r="D1237" s="1">
        <f>BILANCA!E260</f>
        <v>2882.93</v>
      </c>
      <c r="E1237" s="1">
        <v>0</v>
      </c>
      <c r="F1237" s="1">
        <v>0</v>
      </c>
      <c r="G1237" s="2">
        <f t="shared" si="22"/>
        <v>2201.1563800000004</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10214.17</v>
      </c>
      <c r="D1244" s="1">
        <f>BILANCA!E268</f>
        <v>9624.2099999999991</v>
      </c>
      <c r="E1244" s="1">
        <v>0</v>
      </c>
      <c r="F1244" s="1">
        <v>0</v>
      </c>
      <c r="G1244" s="2">
        <f t="shared" si="24"/>
        <v>7689.7359899999992</v>
      </c>
      <c r="H1244" s="2">
        <f t="shared" si="23"/>
        <v>0.37999999999919964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37008.379999999997</v>
      </c>
      <c r="D1263" s="1">
        <f>BILANCA!E287</f>
        <v>66196.86</v>
      </c>
      <c r="E1263" s="1">
        <v>0</v>
      </c>
      <c r="F1263" s="1">
        <v>0</v>
      </c>
      <c r="G1263" s="2">
        <f t="shared" si="24"/>
        <v>47432.588000000003</v>
      </c>
      <c r="H1263" s="2">
        <f t="shared" si="23"/>
        <v>0.51999999999679858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533979.79</v>
      </c>
      <c r="D1408" s="1">
        <f>'RAS-funkcijski'!E114</f>
        <v>693529.97</v>
      </c>
      <c r="E1408" s="1">
        <v>0</v>
      </c>
      <c r="F1408" s="1">
        <v>0</v>
      </c>
      <c r="G1408" s="2">
        <f t="shared" si="24"/>
        <v>211314.37029999998</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495153.74</v>
      </c>
      <c r="D1409" s="1">
        <f>'RAS-funkcijski'!E115</f>
        <v>652980.85</v>
      </c>
      <c r="E1409" s="1">
        <v>0</v>
      </c>
      <c r="F1409" s="1">
        <v>0</v>
      </c>
      <c r="G1409" s="2">
        <f t="shared" si="24"/>
        <v>199923.81383999999</v>
      </c>
      <c r="H1409" s="2">
        <f t="shared" si="27"/>
        <v>0.41000000003259629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495153.74</v>
      </c>
      <c r="D1410" s="1">
        <f>'RAS-funkcijski'!E116</f>
        <v>652980.85</v>
      </c>
      <c r="E1410" s="1">
        <v>0</v>
      </c>
      <c r="F1410" s="1">
        <v>0</v>
      </c>
      <c r="G1410" s="2">
        <f t="shared" si="24"/>
        <v>201724.92928000001</v>
      </c>
      <c r="H1410" s="2">
        <f t="shared" si="27"/>
        <v>0.41000000003259629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38826.050000000003</v>
      </c>
      <c r="D1420" s="1">
        <f>'RAS-funkcijski'!E126</f>
        <v>40549.120000000003</v>
      </c>
      <c r="E1420" s="1">
        <v>0</v>
      </c>
      <c r="F1420" s="1">
        <v>0</v>
      </c>
      <c r="G1420" s="2">
        <f t="shared" si="24"/>
        <v>14630.76338</v>
      </c>
      <c r="H1420" s="2">
        <f t="shared" si="27"/>
        <v>0.17000000000552973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533979.79</v>
      </c>
      <c r="D1435" s="13">
        <f>'RAS-funkcijski'!E141</f>
        <v>693529.97</v>
      </c>
      <c r="E1435" s="13">
        <v>0</v>
      </c>
      <c r="F1435" s="13">
        <v>0</v>
      </c>
      <c r="G1435" s="14">
        <f t="shared" si="24"/>
        <v>263182.44301000005</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37008.379999999997</v>
      </c>
      <c r="D1480" s="6"/>
      <c r="E1480" s="6">
        <v>0</v>
      </c>
      <c r="F1480" s="6">
        <v>0</v>
      </c>
      <c r="G1480" s="7">
        <f t="shared" ref="G1480:G1580" si="34">B1480/1000*C1480</f>
        <v>37.008379999999995</v>
      </c>
      <c r="H1480" s="7">
        <f t="shared" ref="H1480:H1580" si="35">ABS(C1480-ROUND(C1480,0))</f>
        <v>0.37999999999738066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746246.78999999992</v>
      </c>
      <c r="D1481" s="1">
        <v>0</v>
      </c>
      <c r="E1481" s="1">
        <v>0</v>
      </c>
      <c r="F1481" s="1">
        <v>0</v>
      </c>
      <c r="G1481" s="2">
        <f t="shared" si="34"/>
        <v>1492.4935799999998</v>
      </c>
      <c r="H1481" s="2">
        <f t="shared" si="35"/>
        <v>0.21000000007916242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731511.90999999992</v>
      </c>
      <c r="D1483" s="1">
        <v>0</v>
      </c>
      <c r="E1483" s="1">
        <v>0</v>
      </c>
      <c r="F1483" s="1">
        <v>0</v>
      </c>
      <c r="G1483" s="2">
        <f t="shared" si="34"/>
        <v>2926.0476399999998</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552165.13</v>
      </c>
      <c r="D1484" s="1">
        <v>0</v>
      </c>
      <c r="E1484" s="1">
        <v>0</v>
      </c>
      <c r="F1484" s="1">
        <v>0</v>
      </c>
      <c r="G1484" s="2">
        <f t="shared" si="34"/>
        <v>2760.8256500000002</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156781.5</v>
      </c>
      <c r="D1485" s="1">
        <v>0</v>
      </c>
      <c r="E1485" s="1">
        <v>0</v>
      </c>
      <c r="F1485" s="1">
        <v>0</v>
      </c>
      <c r="G1485" s="2">
        <f t="shared" si="34"/>
        <v>940.68899999999996</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732.34</v>
      </c>
      <c r="D1486" s="1">
        <v>0</v>
      </c>
      <c r="E1486" s="1">
        <v>0</v>
      </c>
      <c r="F1486" s="1">
        <v>0</v>
      </c>
      <c r="G1486" s="2">
        <f t="shared" si="34"/>
        <v>5.1263800000000002</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21832.94</v>
      </c>
      <c r="D1490" s="1">
        <v>0</v>
      </c>
      <c r="E1490" s="1">
        <v>0</v>
      </c>
      <c r="F1490" s="1">
        <v>0</v>
      </c>
      <c r="G1490" s="2">
        <f t="shared" si="34"/>
        <v>240.16233999999997</v>
      </c>
      <c r="H1490" s="2">
        <f t="shared" si="35"/>
        <v>6.0000000001309672E-2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14734.88</v>
      </c>
      <c r="D1492" s="1">
        <v>0</v>
      </c>
      <c r="E1492" s="1">
        <v>0</v>
      </c>
      <c r="F1492" s="1">
        <v>0</v>
      </c>
      <c r="G1492" s="2">
        <f t="shared" si="34"/>
        <v>191.55343999999999</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717058.30999999994</v>
      </c>
      <c r="D1499" s="1">
        <v>0</v>
      </c>
      <c r="E1499" s="1">
        <v>0</v>
      </c>
      <c r="F1499" s="1">
        <v>0</v>
      </c>
      <c r="G1499" s="2">
        <f t="shared" si="34"/>
        <v>14341.1662</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702323.42999999993</v>
      </c>
      <c r="D1501" s="1">
        <v>0</v>
      </c>
      <c r="E1501" s="1">
        <v>0</v>
      </c>
      <c r="F1501" s="1">
        <v>0</v>
      </c>
      <c r="G1501" s="2">
        <f t="shared" si="34"/>
        <v>15451.115459999997</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523632.69</v>
      </c>
      <c r="D1502" s="1">
        <v>0</v>
      </c>
      <c r="E1502" s="1">
        <v>0</v>
      </c>
      <c r="F1502" s="1">
        <v>0</v>
      </c>
      <c r="G1502" s="2">
        <f t="shared" si="34"/>
        <v>12043.551869999999</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156196.35999999999</v>
      </c>
      <c r="D1503" s="1">
        <v>0</v>
      </c>
      <c r="E1503" s="1">
        <v>0</v>
      </c>
      <c r="F1503" s="1">
        <v>0</v>
      </c>
      <c r="G1503" s="2">
        <f t="shared" si="34"/>
        <v>3748.7126399999997</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661.44</v>
      </c>
      <c r="D1504" s="1">
        <v>0</v>
      </c>
      <c r="E1504" s="1">
        <v>0</v>
      </c>
      <c r="F1504" s="1">
        <v>0</v>
      </c>
      <c r="G1504" s="2">
        <f t="shared" si="34"/>
        <v>16.536000000000001</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21832.94</v>
      </c>
      <c r="D1508" s="1">
        <v>0</v>
      </c>
      <c r="E1508" s="1">
        <v>0</v>
      </c>
      <c r="F1508" s="1">
        <v>0</v>
      </c>
      <c r="G1508" s="2">
        <f t="shared" si="34"/>
        <v>633.15526</v>
      </c>
      <c r="H1508" s="2">
        <f t="shared" si="35"/>
        <v>6.0000000001309672E-2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14734.88</v>
      </c>
      <c r="D1510" s="1">
        <v>0</v>
      </c>
      <c r="E1510" s="1">
        <v>0</v>
      </c>
      <c r="F1510" s="1">
        <v>0</v>
      </c>
      <c r="G1510" s="2">
        <f t="shared" si="34"/>
        <v>456.78127999999998</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66196.859999999986</v>
      </c>
      <c r="D1517" s="1">
        <v>0</v>
      </c>
      <c r="E1517" s="1">
        <v>0</v>
      </c>
      <c r="F1517" s="1">
        <v>0</v>
      </c>
      <c r="G1517" s="2">
        <f t="shared" si="34"/>
        <v>2515.4806799999992</v>
      </c>
      <c r="H1517" s="2">
        <f t="shared" si="35"/>
        <v>0.14000000001396984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66196.86</v>
      </c>
      <c r="D1576" s="1">
        <v>0</v>
      </c>
      <c r="E1576" s="1">
        <v>0</v>
      </c>
      <c r="F1576" s="1">
        <v>0</v>
      </c>
      <c r="G1576" s="2">
        <f t="shared" si="34"/>
        <v>6421.0954200000006</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66196.86</v>
      </c>
      <c r="D1578" s="1">
        <v>0</v>
      </c>
      <c r="E1578" s="1">
        <v>0</v>
      </c>
      <c r="F1578" s="1">
        <v>0</v>
      </c>
      <c r="G1578" s="2">
        <f t="shared" si="34"/>
        <v>6553.4891400000006</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30435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588639.48</v>
      </c>
      <c r="I16" s="170">
        <f>'PR-RAS'!E6</f>
        <v>698384.62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508891.75000000006</v>
      </c>
      <c r="I17" s="170">
        <f>'PR-RAS'!E151</f>
        <v>680145.09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39360.009999999944</v>
      </c>
      <c r="I18" s="170">
        <f>'PR-RAS'!E645</f>
        <v>44214.660000000025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36348.009999999987</v>
      </c>
      <c r="I20" s="173">
        <f>BILANCA!E7</f>
        <v>26746.689999999995</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68482.27</v>
      </c>
      <c r="I21" s="175">
        <f>BILANCA!E68</f>
        <v>102737.22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37008.380000000005</v>
      </c>
      <c r="I22" s="175">
        <f>BILANCA!E176</f>
        <v>66196.859999999986</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67821.899999999994</v>
      </c>
      <c r="I23" s="177">
        <f>BILANCA!E237</f>
        <v>63287.049999999996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533979.79</v>
      </c>
      <c r="I27" s="175">
        <f>'RAS-funkcijski'!E114</f>
        <v>693529.97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533979.79</v>
      </c>
      <c r="I28" s="179">
        <f>'RAS-funkcijski'!E141</f>
        <v>693529.97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37008.379999999997</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66196.859999999986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66196.86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76"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588639.48</v>
      </c>
      <c r="E6" s="51">
        <f>E7+E44+E50+E82+E106+E124+E133+E139</f>
        <v>698384.62</v>
      </c>
      <c r="F6" s="52">
        <f t="shared" ref="F6:F131" si="0">IF(D6&lt;&gt;0,IF(E6/D6&gt;=100,"&gt;&gt;100",E6/D6*100),"-")</f>
        <v>118.64386330322255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31129.25</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4469.26</v>
      </c>
      <c r="E59" s="51">
        <f t="shared" si="12"/>
        <v>0</v>
      </c>
      <c r="F59" s="52">
        <f t="shared" si="0"/>
        <v>0</v>
      </c>
    </row>
    <row r="60" spans="1:6" ht="24" x14ac:dyDescent="0.2">
      <c r="A60" s="53">
        <v>6331</v>
      </c>
      <c r="B60" s="86" t="s">
        <v>166</v>
      </c>
      <c r="C60" s="50" t="s">
        <v>167</v>
      </c>
      <c r="D60" s="242">
        <v>4469.26</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26659.99</v>
      </c>
      <c r="E68" s="51">
        <f t="shared" si="15"/>
        <v>0</v>
      </c>
      <c r="F68" s="52">
        <f t="shared" si="0"/>
        <v>0</v>
      </c>
    </row>
    <row r="69" spans="1:6" ht="12.75" customHeight="1" x14ac:dyDescent="0.2">
      <c r="A69" s="53" t="s">
        <v>184</v>
      </c>
      <c r="B69" s="85" t="s">
        <v>185</v>
      </c>
      <c r="C69" s="50" t="s">
        <v>184</v>
      </c>
      <c r="D69" s="242">
        <v>26659.99</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0.13</v>
      </c>
      <c r="F82" s="52">
        <f t="shared" si="0"/>
        <v>1300</v>
      </c>
    </row>
    <row r="83" spans="1:6" ht="12.75" customHeight="1" x14ac:dyDescent="0.2">
      <c r="A83" s="53">
        <v>641</v>
      </c>
      <c r="B83" s="85" t="s">
        <v>212</v>
      </c>
      <c r="C83" s="50" t="s">
        <v>213</v>
      </c>
      <c r="D83" s="51">
        <f t="shared" ref="D83:E83" si="20">SUM(D84:D90)</f>
        <v>0.01</v>
      </c>
      <c r="E83" s="51">
        <f t="shared" si="20"/>
        <v>0.13</v>
      </c>
      <c r="F83" s="52">
        <f t="shared" si="0"/>
        <v>1300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0.01</v>
      </c>
      <c r="E87" s="242">
        <v>0.13</v>
      </c>
      <c r="F87" s="52">
        <f t="shared" si="0"/>
        <v>1300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94742.67</v>
      </c>
      <c r="E106" s="51">
        <f t="shared" si="23"/>
        <v>98421.48</v>
      </c>
      <c r="F106" s="52">
        <f t="shared" si="0"/>
        <v>103.88294946722527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94742.67</v>
      </c>
      <c r="E112" s="51">
        <f t="shared" si="25"/>
        <v>98421.48</v>
      </c>
      <c r="F112" s="52">
        <f t="shared" si="0"/>
        <v>103.88294946722527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94742.67</v>
      </c>
      <c r="E117" s="242">
        <v>98421.48</v>
      </c>
      <c r="F117" s="52">
        <f t="shared" si="0"/>
        <v>103.88294946722527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1920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1920</v>
      </c>
      <c r="E128" s="51">
        <f t="shared" si="29"/>
        <v>0</v>
      </c>
      <c r="F128" s="52">
        <f t="shared" si="0"/>
        <v>0</v>
      </c>
    </row>
    <row r="129" spans="1:6" ht="12.75" customHeight="1" x14ac:dyDescent="0.2">
      <c r="A129" s="53">
        <v>6631</v>
      </c>
      <c r="B129" s="86" t="s">
        <v>304</v>
      </c>
      <c r="C129" s="50" t="s">
        <v>305</v>
      </c>
      <c r="D129" s="242">
        <v>1920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460847.55</v>
      </c>
      <c r="E133" s="51">
        <f t="shared" si="30"/>
        <v>581587.25</v>
      </c>
      <c r="F133" s="52">
        <f t="shared" ref="F133:F223" si="31">IF(D133&lt;&gt;0,IF(E133/D133&gt;=100,"&gt;&gt;100",E133/D133*100),"-")</f>
        <v>126.1994883123497</v>
      </c>
    </row>
    <row r="134" spans="1:6" ht="24" x14ac:dyDescent="0.2">
      <c r="A134" s="53">
        <v>671</v>
      </c>
      <c r="B134" s="232" t="s">
        <v>314</v>
      </c>
      <c r="C134" s="50" t="s">
        <v>315</v>
      </c>
      <c r="D134" s="51">
        <f t="shared" ref="D134:E134" si="32">SUM(D135:D137)</f>
        <v>460847.55</v>
      </c>
      <c r="E134" s="51">
        <f t="shared" si="32"/>
        <v>581587.25</v>
      </c>
      <c r="F134" s="52">
        <f t="shared" si="31"/>
        <v>126.1994883123497</v>
      </c>
    </row>
    <row r="135" spans="1:6" ht="12.75" customHeight="1" x14ac:dyDescent="0.2">
      <c r="A135" s="53">
        <v>6711</v>
      </c>
      <c r="B135" s="85" t="s">
        <v>316</v>
      </c>
      <c r="C135" s="50" t="s">
        <v>317</v>
      </c>
      <c r="D135" s="242">
        <v>442439.45</v>
      </c>
      <c r="E135" s="242">
        <v>562389.92000000004</v>
      </c>
      <c r="F135" s="52">
        <f t="shared" si="31"/>
        <v>127.11116063452299</v>
      </c>
    </row>
    <row r="136" spans="1:6" ht="24" x14ac:dyDescent="0.2">
      <c r="A136" s="53">
        <v>6712</v>
      </c>
      <c r="B136" s="232" t="s">
        <v>318</v>
      </c>
      <c r="C136" s="50" t="s">
        <v>319</v>
      </c>
      <c r="D136" s="242">
        <v>18408.099999999999</v>
      </c>
      <c r="E136" s="242">
        <v>19197.330000000002</v>
      </c>
      <c r="F136" s="52">
        <f t="shared" si="31"/>
        <v>104.28740608753758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18375.759999999998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18375.759999999998</v>
      </c>
      <c r="F150" s="52" t="str">
        <f t="shared" si="31"/>
        <v>-</v>
      </c>
    </row>
    <row r="151" spans="1:6" ht="12.75" customHeight="1" x14ac:dyDescent="0.2">
      <c r="A151" s="53">
        <v>3</v>
      </c>
      <c r="B151" s="85" t="s">
        <v>348</v>
      </c>
      <c r="C151" s="50" t="s">
        <v>56</v>
      </c>
      <c r="D151" s="51">
        <f t="shared" ref="D151:E151" si="35">D152+D163+D196+D215+D224+D252+D263</f>
        <v>508891.75000000006</v>
      </c>
      <c r="E151" s="51">
        <f t="shared" si="35"/>
        <v>680145.09</v>
      </c>
      <c r="F151" s="52">
        <f t="shared" si="31"/>
        <v>133.65221385491117</v>
      </c>
    </row>
    <row r="152" spans="1:6" ht="12.75" customHeight="1" x14ac:dyDescent="0.2">
      <c r="A152" s="53">
        <v>31</v>
      </c>
      <c r="B152" s="85" t="s">
        <v>349</v>
      </c>
      <c r="C152" s="50" t="s">
        <v>350</v>
      </c>
      <c r="D152" s="51">
        <f t="shared" ref="D152:E152" si="36">D153+D158+D159</f>
        <v>372989.57</v>
      </c>
      <c r="E152" s="51">
        <f t="shared" si="36"/>
        <v>497454.86</v>
      </c>
      <c r="F152" s="52">
        <f t="shared" si="31"/>
        <v>133.36964355330366</v>
      </c>
    </row>
    <row r="153" spans="1:6" ht="12.75" customHeight="1" x14ac:dyDescent="0.2">
      <c r="A153" s="53">
        <v>311</v>
      </c>
      <c r="B153" s="85" t="s">
        <v>351</v>
      </c>
      <c r="C153" s="50" t="s">
        <v>352</v>
      </c>
      <c r="D153" s="51">
        <f t="shared" ref="D153:E153" si="37">SUM(D154:D157)</f>
        <v>313631.5</v>
      </c>
      <c r="E153" s="51">
        <f t="shared" si="37"/>
        <v>418981.35</v>
      </c>
      <c r="F153" s="52">
        <f t="shared" si="31"/>
        <v>133.59032813987116</v>
      </c>
    </row>
    <row r="154" spans="1:6" ht="12.75" customHeight="1" x14ac:dyDescent="0.2">
      <c r="A154" s="53">
        <v>3111</v>
      </c>
      <c r="B154" s="85" t="s">
        <v>353</v>
      </c>
      <c r="C154" s="50" t="s">
        <v>354</v>
      </c>
      <c r="D154" s="242">
        <v>313631.5</v>
      </c>
      <c r="E154" s="242">
        <v>418981.35</v>
      </c>
      <c r="F154" s="52">
        <f t="shared" si="31"/>
        <v>133.59032813987116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11755.38</v>
      </c>
      <c r="E158" s="242">
        <v>7347.98</v>
      </c>
      <c r="F158" s="52">
        <f t="shared" si="31"/>
        <v>62.507379599808765</v>
      </c>
    </row>
    <row r="159" spans="1:6" ht="12.75" customHeight="1" x14ac:dyDescent="0.2">
      <c r="A159" s="53">
        <v>313</v>
      </c>
      <c r="B159" s="85" t="s">
        <v>363</v>
      </c>
      <c r="C159" s="50" t="s">
        <v>364</v>
      </c>
      <c r="D159" s="51">
        <f t="shared" ref="D159:E159" si="38">SUM(D160:D162)</f>
        <v>47602.69</v>
      </c>
      <c r="E159" s="51">
        <f t="shared" si="38"/>
        <v>71125.53</v>
      </c>
      <c r="F159" s="52">
        <f t="shared" si="31"/>
        <v>149.4149385255329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46156.11</v>
      </c>
      <c r="E161" s="242">
        <v>69137.53</v>
      </c>
      <c r="F161" s="52">
        <f t="shared" si="31"/>
        <v>149.79063443604755</v>
      </c>
    </row>
    <row r="162" spans="1:6" ht="12.75" customHeight="1" x14ac:dyDescent="0.2">
      <c r="A162" s="53">
        <v>3133</v>
      </c>
      <c r="B162" s="85" t="s">
        <v>368</v>
      </c>
      <c r="C162" s="50" t="s">
        <v>369</v>
      </c>
      <c r="D162" s="242">
        <v>1446.58</v>
      </c>
      <c r="E162" s="242">
        <v>1988</v>
      </c>
      <c r="F162" s="52">
        <f t="shared" si="31"/>
        <v>137.42758782784225</v>
      </c>
    </row>
    <row r="163" spans="1:6" ht="12.75" customHeight="1" x14ac:dyDescent="0.2">
      <c r="A163" s="53">
        <v>32</v>
      </c>
      <c r="B163" s="85" t="s">
        <v>370</v>
      </c>
      <c r="C163" s="50" t="s">
        <v>371</v>
      </c>
      <c r="D163" s="51">
        <f t="shared" ref="D163:E163" si="39">D164+D169+D177+D187+D188</f>
        <v>131220.73000000001</v>
      </c>
      <c r="E163" s="51">
        <f t="shared" si="39"/>
        <v>160124.95000000001</v>
      </c>
      <c r="F163" s="52">
        <f t="shared" si="31"/>
        <v>122.02717512697878</v>
      </c>
    </row>
    <row r="164" spans="1:6" ht="12.75" customHeight="1" x14ac:dyDescent="0.2">
      <c r="A164" s="53">
        <v>321</v>
      </c>
      <c r="B164" s="85" t="s">
        <v>372</v>
      </c>
      <c r="C164" s="50" t="s">
        <v>373</v>
      </c>
      <c r="D164" s="51">
        <f t="shared" ref="D164:E164" si="40">SUM(D165:D168)</f>
        <v>31083.47</v>
      </c>
      <c r="E164" s="51">
        <f t="shared" si="40"/>
        <v>32477.37</v>
      </c>
      <c r="F164" s="52">
        <f t="shared" si="31"/>
        <v>104.48437706600969</v>
      </c>
    </row>
    <row r="165" spans="1:6" ht="12.75" customHeight="1" x14ac:dyDescent="0.2">
      <c r="A165" s="53">
        <v>3211</v>
      </c>
      <c r="B165" s="85" t="s">
        <v>374</v>
      </c>
      <c r="C165" s="50" t="s">
        <v>375</v>
      </c>
      <c r="D165" s="242">
        <v>2547.3200000000002</v>
      </c>
      <c r="E165" s="242">
        <v>2532.94</v>
      </c>
      <c r="F165" s="52">
        <f t="shared" si="31"/>
        <v>99.435485137320796</v>
      </c>
    </row>
    <row r="166" spans="1:6" ht="12.75" customHeight="1" x14ac:dyDescent="0.2">
      <c r="A166" s="53">
        <v>3212</v>
      </c>
      <c r="B166" s="85" t="s">
        <v>376</v>
      </c>
      <c r="C166" s="50" t="s">
        <v>377</v>
      </c>
      <c r="D166" s="242">
        <v>25400.31</v>
      </c>
      <c r="E166" s="242">
        <v>25181.93</v>
      </c>
      <c r="F166" s="52">
        <f t="shared" si="31"/>
        <v>99.140246713524363</v>
      </c>
    </row>
    <row r="167" spans="1:6" ht="12.75" customHeight="1" x14ac:dyDescent="0.2">
      <c r="A167" s="53">
        <v>3213</v>
      </c>
      <c r="B167" s="85" t="s">
        <v>378</v>
      </c>
      <c r="C167" s="50" t="s">
        <v>379</v>
      </c>
      <c r="D167" s="242">
        <v>2847.44</v>
      </c>
      <c r="E167" s="242">
        <v>3985</v>
      </c>
      <c r="F167" s="52">
        <f t="shared" si="31"/>
        <v>139.95027112072597</v>
      </c>
    </row>
    <row r="168" spans="1:6" ht="12.75" customHeight="1" x14ac:dyDescent="0.2">
      <c r="A168" s="53">
        <v>3214</v>
      </c>
      <c r="B168" s="85" t="s">
        <v>380</v>
      </c>
      <c r="C168" s="50" t="s">
        <v>381</v>
      </c>
      <c r="D168" s="242">
        <v>288.39999999999998</v>
      </c>
      <c r="E168" s="242">
        <v>777.5</v>
      </c>
      <c r="F168" s="52">
        <f t="shared" si="31"/>
        <v>269.59084604715673</v>
      </c>
    </row>
    <row r="169" spans="1:6" ht="12.75" customHeight="1" x14ac:dyDescent="0.2">
      <c r="A169" s="53">
        <v>322</v>
      </c>
      <c r="B169" s="85" t="s">
        <v>382</v>
      </c>
      <c r="C169" s="50" t="s">
        <v>383</v>
      </c>
      <c r="D169" s="51">
        <f t="shared" ref="D169:E169" si="41">SUM(D170:D176)</f>
        <v>72214.47</v>
      </c>
      <c r="E169" s="51">
        <f t="shared" si="41"/>
        <v>87396.32</v>
      </c>
      <c r="F169" s="52">
        <f t="shared" si="31"/>
        <v>121.0232796834208</v>
      </c>
    </row>
    <row r="170" spans="1:6" ht="12.75" customHeight="1" x14ac:dyDescent="0.2">
      <c r="A170" s="53">
        <v>3221</v>
      </c>
      <c r="B170" s="85" t="s">
        <v>384</v>
      </c>
      <c r="C170" s="50" t="s">
        <v>385</v>
      </c>
      <c r="D170" s="242">
        <v>10485.8</v>
      </c>
      <c r="E170" s="242">
        <v>12964.23</v>
      </c>
      <c r="F170" s="52">
        <f t="shared" si="31"/>
        <v>123.63606019569322</v>
      </c>
    </row>
    <row r="171" spans="1:6" ht="12.75" customHeight="1" x14ac:dyDescent="0.2">
      <c r="A171" s="53">
        <v>3222</v>
      </c>
      <c r="B171" s="85" t="s">
        <v>386</v>
      </c>
      <c r="C171" s="50" t="s">
        <v>387</v>
      </c>
      <c r="D171" s="242">
        <v>47585.07</v>
      </c>
      <c r="E171" s="242">
        <v>51210.44</v>
      </c>
      <c r="F171" s="52">
        <f t="shared" si="31"/>
        <v>107.61871318041563</v>
      </c>
    </row>
    <row r="172" spans="1:6" ht="12.75" customHeight="1" x14ac:dyDescent="0.2">
      <c r="A172" s="53">
        <v>3223</v>
      </c>
      <c r="B172" s="85" t="s">
        <v>388</v>
      </c>
      <c r="C172" s="50" t="s">
        <v>389</v>
      </c>
      <c r="D172" s="242">
        <v>5304.53</v>
      </c>
      <c r="E172" s="242">
        <v>5468.05</v>
      </c>
      <c r="F172" s="52">
        <f t="shared" si="31"/>
        <v>103.08264822708139</v>
      </c>
    </row>
    <row r="173" spans="1:6" ht="12.75" customHeight="1" x14ac:dyDescent="0.2">
      <c r="A173" s="53">
        <v>3224</v>
      </c>
      <c r="B173" s="85" t="s">
        <v>390</v>
      </c>
      <c r="C173" s="50" t="s">
        <v>391</v>
      </c>
      <c r="D173" s="242">
        <v>678.57</v>
      </c>
      <c r="E173" s="242">
        <v>4007.6</v>
      </c>
      <c r="F173" s="52">
        <f t="shared" si="31"/>
        <v>590.59492756826853</v>
      </c>
    </row>
    <row r="174" spans="1:6" ht="12.75" customHeight="1" x14ac:dyDescent="0.2">
      <c r="A174" s="53">
        <v>3225</v>
      </c>
      <c r="B174" s="85" t="s">
        <v>392</v>
      </c>
      <c r="C174" s="50" t="s">
        <v>393</v>
      </c>
      <c r="D174" s="242">
        <v>8160.5</v>
      </c>
      <c r="E174" s="242">
        <v>13746</v>
      </c>
      <c r="F174" s="52">
        <f t="shared" si="31"/>
        <v>168.4455609337663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23666.98</v>
      </c>
      <c r="E177" s="51">
        <f t="shared" si="42"/>
        <v>36007.33</v>
      </c>
      <c r="F177" s="52">
        <f t="shared" si="31"/>
        <v>152.14163361780845</v>
      </c>
    </row>
    <row r="178" spans="1:6" ht="12.75" customHeight="1" x14ac:dyDescent="0.2">
      <c r="A178" s="53">
        <v>3231</v>
      </c>
      <c r="B178" s="85" t="s">
        <v>400</v>
      </c>
      <c r="C178" s="50" t="s">
        <v>401</v>
      </c>
      <c r="D178" s="242">
        <v>3470.93</v>
      </c>
      <c r="E178" s="242">
        <v>3149.99</v>
      </c>
      <c r="F178" s="52">
        <f t="shared" si="31"/>
        <v>90.753486817654064</v>
      </c>
    </row>
    <row r="179" spans="1:6" ht="12.75" customHeight="1" x14ac:dyDescent="0.2">
      <c r="A179" s="53">
        <v>3232</v>
      </c>
      <c r="B179" s="85" t="s">
        <v>402</v>
      </c>
      <c r="C179" s="50" t="s">
        <v>403</v>
      </c>
      <c r="D179" s="242">
        <v>5157.72</v>
      </c>
      <c r="E179" s="242">
        <v>6297.5</v>
      </c>
      <c r="F179" s="52">
        <f t="shared" si="31"/>
        <v>122.09852415408358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1687.69</v>
      </c>
      <c r="E181" s="242">
        <v>2016.98</v>
      </c>
      <c r="F181" s="52">
        <f t="shared" si="31"/>
        <v>119.51128465535731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6390.03</v>
      </c>
      <c r="E183" s="242">
        <v>6343.05</v>
      </c>
      <c r="F183" s="52">
        <f t="shared" si="31"/>
        <v>99.264792184074253</v>
      </c>
    </row>
    <row r="184" spans="1:6" ht="12.75" customHeight="1" x14ac:dyDescent="0.2">
      <c r="A184" s="53">
        <v>3237</v>
      </c>
      <c r="B184" s="85" t="s">
        <v>412</v>
      </c>
      <c r="C184" s="50" t="s">
        <v>413</v>
      </c>
      <c r="D184" s="242">
        <v>362.37</v>
      </c>
      <c r="E184" s="242">
        <v>585.82000000000005</v>
      </c>
      <c r="F184" s="52">
        <f t="shared" si="31"/>
        <v>161.66349311477222</v>
      </c>
    </row>
    <row r="185" spans="1:6" ht="12.75" customHeight="1" x14ac:dyDescent="0.2">
      <c r="A185" s="53">
        <v>3238</v>
      </c>
      <c r="B185" s="85" t="s">
        <v>414</v>
      </c>
      <c r="C185" s="50" t="s">
        <v>415</v>
      </c>
      <c r="D185" s="242">
        <v>3360.15</v>
      </c>
      <c r="E185" s="242">
        <v>3922.9</v>
      </c>
      <c r="F185" s="52">
        <f t="shared" si="31"/>
        <v>116.74776423671562</v>
      </c>
    </row>
    <row r="186" spans="1:6" ht="12.75" customHeight="1" x14ac:dyDescent="0.2">
      <c r="A186" s="53">
        <v>3239</v>
      </c>
      <c r="B186" s="85" t="s">
        <v>416</v>
      </c>
      <c r="C186" s="50" t="s">
        <v>417</v>
      </c>
      <c r="D186" s="242">
        <v>3238.09</v>
      </c>
      <c r="E186" s="242">
        <v>13691.09</v>
      </c>
      <c r="F186" s="52">
        <f t="shared" si="31"/>
        <v>422.81375749284297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4255.8100000000004</v>
      </c>
      <c r="E188" s="51">
        <f t="shared" si="43"/>
        <v>4243.93</v>
      </c>
      <c r="F188" s="52">
        <f t="shared" si="31"/>
        <v>99.720852199698768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1449.86</v>
      </c>
      <c r="E190" s="242">
        <v>2213.86</v>
      </c>
      <c r="F190" s="52">
        <f t="shared" si="31"/>
        <v>152.69474294069772</v>
      </c>
    </row>
    <row r="191" spans="1:6" ht="12.75" customHeight="1" x14ac:dyDescent="0.2">
      <c r="A191" s="53">
        <v>3293</v>
      </c>
      <c r="B191" s="85" t="s">
        <v>426</v>
      </c>
      <c r="C191" s="50" t="s">
        <v>427</v>
      </c>
      <c r="D191" s="242">
        <v>2679.68</v>
      </c>
      <c r="E191" s="242">
        <v>2030.07</v>
      </c>
      <c r="F191" s="52">
        <f t="shared" si="31"/>
        <v>75.757926319560539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126.27</v>
      </c>
      <c r="E195" s="242"/>
      <c r="F195" s="52">
        <f t="shared" si="31"/>
        <v>0</v>
      </c>
    </row>
    <row r="196" spans="1:6" ht="12.75" customHeight="1" x14ac:dyDescent="0.2">
      <c r="A196" s="53">
        <v>34</v>
      </c>
      <c r="B196" s="232" t="s">
        <v>436</v>
      </c>
      <c r="C196" s="50" t="s">
        <v>437</v>
      </c>
      <c r="D196" s="51">
        <f t="shared" ref="D196:E196" si="44">D197+D202+D210</f>
        <v>699.61</v>
      </c>
      <c r="E196" s="51">
        <f t="shared" si="44"/>
        <v>732.34</v>
      </c>
      <c r="F196" s="52">
        <f t="shared" si="31"/>
        <v>104.67832077871957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699.61</v>
      </c>
      <c r="E210" s="51">
        <f t="shared" si="47"/>
        <v>732.34</v>
      </c>
      <c r="F210" s="52">
        <f t="shared" si="31"/>
        <v>104.67832077871957</v>
      </c>
    </row>
    <row r="211" spans="1:6" ht="12.75" customHeight="1" x14ac:dyDescent="0.2">
      <c r="A211" s="53">
        <v>3431</v>
      </c>
      <c r="B211" s="232" t="s">
        <v>466</v>
      </c>
      <c r="C211" s="50" t="s">
        <v>467</v>
      </c>
      <c r="D211" s="242">
        <v>684.98</v>
      </c>
      <c r="E211" s="242">
        <v>732.34</v>
      </c>
      <c r="F211" s="52">
        <f t="shared" si="31"/>
        <v>106.91407048380974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14.63</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3981.84</v>
      </c>
      <c r="E263" s="51">
        <f t="shared" si="68"/>
        <v>21832.94</v>
      </c>
      <c r="F263" s="52">
        <f t="shared" ref="F263:F267" si="69">IF(D263&lt;&gt;0,IF(E263/D263&gt;=100,"&gt;&gt;100",E263/D263*100),"-")</f>
        <v>548.31284029493895</v>
      </c>
    </row>
    <row r="264" spans="1:6" ht="12.75" customHeight="1" x14ac:dyDescent="0.2">
      <c r="A264" s="53">
        <v>381</v>
      </c>
      <c r="B264" s="85" t="s">
        <v>568</v>
      </c>
      <c r="C264" s="50" t="s">
        <v>569</v>
      </c>
      <c r="D264" s="51">
        <f t="shared" ref="D264:E264" si="70">SUM(D265:D267)</f>
        <v>3981.84</v>
      </c>
      <c r="E264" s="51">
        <f t="shared" si="70"/>
        <v>21832.94</v>
      </c>
      <c r="F264" s="52">
        <f t="shared" si="69"/>
        <v>548.31284029493895</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3981.84</v>
      </c>
      <c r="E266" s="242">
        <v>21832.94</v>
      </c>
      <c r="F266" s="52">
        <f t="shared" si="69"/>
        <v>548.31284029493895</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508891.75000000006</v>
      </c>
      <c r="E289" s="51">
        <f t="shared" si="79"/>
        <v>680145.09</v>
      </c>
      <c r="F289" s="52">
        <f t="shared" si="76"/>
        <v>133.65221385491117</v>
      </c>
    </row>
    <row r="290" spans="1:6" ht="12.75" customHeight="1" x14ac:dyDescent="0.2">
      <c r="A290" s="53" t="s">
        <v>609</v>
      </c>
      <c r="B290" s="85" t="s">
        <v>620</v>
      </c>
      <c r="C290" s="50" t="s">
        <v>621</v>
      </c>
      <c r="D290" s="51">
        <f>IF(D6&gt;=D289,D6-D289,0)</f>
        <v>79747.729999999923</v>
      </c>
      <c r="E290" s="51">
        <f>IF(E6&gt;=E289,E6-E289,0)</f>
        <v>18239.530000000028</v>
      </c>
      <c r="F290" s="52">
        <f t="shared" si="76"/>
        <v>22.871535026765084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21874.9</v>
      </c>
      <c r="E292" s="310">
        <v>83214.53</v>
      </c>
      <c r="F292" s="52">
        <f t="shared" si="76"/>
        <v>380.41101902180122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25088.04</v>
      </c>
      <c r="E350" s="51">
        <f t="shared" si="95"/>
        <v>13384.880000000001</v>
      </c>
      <c r="F350" s="52">
        <f t="shared" si="81"/>
        <v>53.351636875578968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25088.04</v>
      </c>
      <c r="E363" s="51">
        <f t="shared" si="99"/>
        <v>13384.880000000001</v>
      </c>
      <c r="F363" s="52">
        <f t="shared" si="81"/>
        <v>53.351636875578968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25088.04</v>
      </c>
      <c r="E369" s="51">
        <f t="shared" si="101"/>
        <v>13384.880000000001</v>
      </c>
      <c r="F369" s="52">
        <f t="shared" si="81"/>
        <v>53.351636875578968</v>
      </c>
    </row>
    <row r="370" spans="1:6" ht="12.75" customHeight="1" x14ac:dyDescent="0.2">
      <c r="A370" s="53">
        <v>4221</v>
      </c>
      <c r="B370" s="85" t="s">
        <v>675</v>
      </c>
      <c r="C370" s="50" t="s">
        <v>767</v>
      </c>
      <c r="D370" s="242">
        <v>1448</v>
      </c>
      <c r="E370" s="242">
        <v>1039.8800000000001</v>
      </c>
      <c r="F370" s="52">
        <f t="shared" si="81"/>
        <v>71.814917127071837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23640.04</v>
      </c>
      <c r="E376" s="242">
        <v>12345</v>
      </c>
      <c r="F376" s="52">
        <f t="shared" si="81"/>
        <v>52.220723822802327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25088.04</v>
      </c>
      <c r="E408" s="51">
        <f t="shared" si="111"/>
        <v>13384.880000000001</v>
      </c>
      <c r="F408" s="52">
        <f t="shared" si="81"/>
        <v>53.351636875578968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37174.58</v>
      </c>
      <c r="E410" s="242">
        <v>43854.52</v>
      </c>
      <c r="F410" s="52">
        <f t="shared" si="81"/>
        <v>117.9691068466678</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588639.48</v>
      </c>
      <c r="E412" s="51">
        <f>E6+E298</f>
        <v>698384.62</v>
      </c>
      <c r="F412" s="52">
        <f t="shared" si="81"/>
        <v>118.64386330322255</v>
      </c>
    </row>
    <row r="413" spans="1:6" ht="12.75" customHeight="1" x14ac:dyDescent="0.2">
      <c r="A413" s="53" t="s">
        <v>609</v>
      </c>
      <c r="B413" s="85" t="s">
        <v>832</v>
      </c>
      <c r="C413" s="50" t="s">
        <v>833</v>
      </c>
      <c r="D413" s="51">
        <f t="shared" ref="D413:E413" si="112">D289+D350</f>
        <v>533979.79</v>
      </c>
      <c r="E413" s="51">
        <f t="shared" si="112"/>
        <v>693529.97</v>
      </c>
      <c r="F413" s="52">
        <f t="shared" si="81"/>
        <v>129.87944169197863</v>
      </c>
    </row>
    <row r="414" spans="1:6" ht="12.75" customHeight="1" x14ac:dyDescent="0.2">
      <c r="A414" s="53" t="s">
        <v>609</v>
      </c>
      <c r="B414" s="85" t="s">
        <v>834</v>
      </c>
      <c r="C414" s="50" t="s">
        <v>835</v>
      </c>
      <c r="D414" s="51">
        <f t="shared" ref="D414:E414" si="113">IF(D412&gt;=D413,D412-D413,0)</f>
        <v>54659.689999999944</v>
      </c>
      <c r="E414" s="51">
        <f t="shared" si="113"/>
        <v>4854.6500000000233</v>
      </c>
      <c r="F414" s="52">
        <f t="shared" si="81"/>
        <v>8.881590803021437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39360.01</v>
      </c>
      <c r="F416" s="52" t="str">
        <f t="shared" si="81"/>
        <v>-</v>
      </c>
    </row>
    <row r="417" spans="1:6" ht="12.75" customHeight="1" x14ac:dyDescent="0.2">
      <c r="A417" s="60" t="s">
        <v>838</v>
      </c>
      <c r="B417" s="85" t="s">
        <v>841</v>
      </c>
      <c r="C417" s="61" t="s">
        <v>842</v>
      </c>
      <c r="D417" s="51">
        <f t="shared" ref="D417:E417" si="116">IF(D293-D292+D410-D409&gt;=0,D293-D292+D410-D409,0)</f>
        <v>15299.68</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588639.48</v>
      </c>
      <c r="E639" s="51">
        <f t="shared" si="180"/>
        <v>698384.62</v>
      </c>
      <c r="F639" s="52">
        <f t="shared" si="119"/>
        <v>118.64386330322255</v>
      </c>
    </row>
    <row r="640" spans="1:6" ht="12.75" customHeight="1" x14ac:dyDescent="0.2">
      <c r="A640" s="53" t="s">
        <v>609</v>
      </c>
      <c r="B640" s="85" t="s">
        <v>1278</v>
      </c>
      <c r="C640" s="50" t="s">
        <v>1279</v>
      </c>
      <c r="D640" s="51">
        <f t="shared" ref="D640:E640" si="181">D413+D528</f>
        <v>533979.79</v>
      </c>
      <c r="E640" s="51">
        <f t="shared" si="181"/>
        <v>693529.97</v>
      </c>
      <c r="F640" s="52">
        <f t="shared" si="119"/>
        <v>129.87944169197863</v>
      </c>
    </row>
    <row r="641" spans="1:6" ht="12.75" customHeight="1" x14ac:dyDescent="0.2">
      <c r="A641" s="53" t="s">
        <v>609</v>
      </c>
      <c r="B641" s="85" t="s">
        <v>1280</v>
      </c>
      <c r="C641" s="50" t="s">
        <v>1281</v>
      </c>
      <c r="D641" s="51">
        <f t="shared" ref="D641:E641" si="182">IF(D639&gt;=D640,D639-D640,0)</f>
        <v>54659.689999999944</v>
      </c>
      <c r="E641" s="51">
        <f t="shared" si="182"/>
        <v>4854.6500000000233</v>
      </c>
      <c r="F641" s="52">
        <f t="shared" si="119"/>
        <v>8.881590803021437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39360.01</v>
      </c>
      <c r="F643" s="52" t="str">
        <f t="shared" si="119"/>
        <v>-</v>
      </c>
    </row>
    <row r="644" spans="1:6" ht="24" x14ac:dyDescent="0.2">
      <c r="A644" s="60" t="s">
        <v>1286</v>
      </c>
      <c r="B644" s="85" t="s">
        <v>1287</v>
      </c>
      <c r="C644" s="61" t="s">
        <v>1286</v>
      </c>
      <c r="D644" s="51">
        <f t="shared" ref="D644:E644" si="185">IF(D417-D416+D638-D637&gt;=0,D417-D416+D638-D637,0)</f>
        <v>15299.68</v>
      </c>
      <c r="E644" s="51">
        <f t="shared" si="185"/>
        <v>0</v>
      </c>
      <c r="F644" s="52">
        <f t="shared" si="119"/>
        <v>0</v>
      </c>
    </row>
    <row r="645" spans="1:6" ht="24" x14ac:dyDescent="0.2">
      <c r="A645" s="53" t="s">
        <v>609</v>
      </c>
      <c r="B645" s="85" t="s">
        <v>1288</v>
      </c>
      <c r="C645" s="50" t="s">
        <v>1289</v>
      </c>
      <c r="D645" s="51">
        <f t="shared" ref="D645:E645" si="186">IF(D641+D643-D642-D644&gt;=0,D641+D643-D642-D644,0)</f>
        <v>39360.009999999944</v>
      </c>
      <c r="E645" s="51">
        <f t="shared" si="186"/>
        <v>44214.660000000025</v>
      </c>
      <c r="F645" s="52">
        <f t="shared" si="119"/>
        <v>112.33396536230578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30793.040000000001</v>
      </c>
      <c r="E647" s="243">
        <v>59064.11</v>
      </c>
      <c r="F647" s="57">
        <f t="shared" si="119"/>
        <v>191.80993497231842</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2562.08</v>
      </c>
      <c r="E649" s="242">
        <v>27475</v>
      </c>
      <c r="F649" s="52">
        <f t="shared" ref="F649:F724" si="188">IF(D649&lt;&gt;0,IF(E649/D649&gt;=100,"&gt;&gt;100",E649/D649*100),"-")</f>
        <v>1072.370886154999</v>
      </c>
    </row>
    <row r="650" spans="1:6" ht="12.75" customHeight="1" x14ac:dyDescent="0.2">
      <c r="A650" s="53" t="s">
        <v>1297</v>
      </c>
      <c r="B650" s="85" t="s">
        <v>1298</v>
      </c>
      <c r="C650" s="50" t="s">
        <v>1297</v>
      </c>
      <c r="D650" s="242">
        <v>608042</v>
      </c>
      <c r="E650" s="242">
        <v>725923.32</v>
      </c>
      <c r="F650" s="52">
        <f t="shared" si="188"/>
        <v>119.38703576397683</v>
      </c>
    </row>
    <row r="651" spans="1:6" ht="12.75" customHeight="1" x14ac:dyDescent="0.2">
      <c r="A651" s="53" t="s">
        <v>1299</v>
      </c>
      <c r="B651" s="85" t="s">
        <v>1300</v>
      </c>
      <c r="C651" s="50" t="s">
        <v>1299</v>
      </c>
      <c r="D651" s="242">
        <v>583129.02</v>
      </c>
      <c r="E651" s="242">
        <v>719349.42</v>
      </c>
      <c r="F651" s="52">
        <f t="shared" si="188"/>
        <v>123.36025053254937</v>
      </c>
    </row>
    <row r="652" spans="1:6" ht="24" x14ac:dyDescent="0.2">
      <c r="A652" s="53">
        <v>11</v>
      </c>
      <c r="B652" s="85" t="s">
        <v>1301</v>
      </c>
      <c r="C652" s="50" t="s">
        <v>1302</v>
      </c>
      <c r="D652" s="51">
        <f t="shared" ref="D652:E652" si="189">+D649+D650-D651</f>
        <v>27475.059999999939</v>
      </c>
      <c r="E652" s="51">
        <f t="shared" si="189"/>
        <v>34048.899999999907</v>
      </c>
      <c r="F652" s="52">
        <f t="shared" si="188"/>
        <v>123.92657195289102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32</v>
      </c>
      <c r="E654" s="262">
        <v>36</v>
      </c>
      <c r="F654" s="52">
        <f t="shared" si="188"/>
        <v>112.5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28</v>
      </c>
      <c r="E656" s="262">
        <v>2</v>
      </c>
      <c r="F656" s="52">
        <f t="shared" si="188"/>
        <v>7.1428571428571423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4469.26</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24033</v>
      </c>
      <c r="E675" s="242"/>
      <c r="F675" s="52">
        <f t="shared" si="188"/>
        <v>0</v>
      </c>
    </row>
    <row r="676" spans="1:6" ht="24" x14ac:dyDescent="0.2">
      <c r="A676" s="53">
        <v>63613</v>
      </c>
      <c r="B676" s="232" t="s">
        <v>1350</v>
      </c>
      <c r="C676" s="50" t="s">
        <v>1351</v>
      </c>
      <c r="D676" s="242">
        <v>2626.99</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93603.61</v>
      </c>
      <c r="E710" s="242">
        <v>98421.48</v>
      </c>
      <c r="F710" s="52">
        <f t="shared" si="188"/>
        <v>105.14709849331665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1327.23</v>
      </c>
      <c r="E717" s="242">
        <v>2240</v>
      </c>
      <c r="F717" s="52">
        <f t="shared" si="188"/>
        <v>168.77255637681486</v>
      </c>
    </row>
    <row r="718" spans="1:6" ht="12.75" customHeight="1" x14ac:dyDescent="0.2">
      <c r="A718" s="53">
        <v>32121</v>
      </c>
      <c r="B718" s="85" t="s">
        <v>1416</v>
      </c>
      <c r="C718" s="50" t="s">
        <v>1417</v>
      </c>
      <c r="D718" s="242">
        <v>25400.31</v>
      </c>
      <c r="E718" s="242">
        <v>25181.93</v>
      </c>
      <c r="F718" s="52">
        <f t="shared" si="188"/>
        <v>99.140246713524363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2558</v>
      </c>
      <c r="E720" s="242">
        <v>3999.11</v>
      </c>
      <c r="F720" s="52">
        <f t="shared" si="188"/>
        <v>156.33737294761534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285.98</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560</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104830.28</v>
      </c>
      <c r="E6" s="229">
        <f t="shared" si="0"/>
        <v>129483.91</v>
      </c>
      <c r="F6" s="230">
        <f t="shared" ref="F6:F260" si="1">IF(D6&gt;0,IF(E6/D6&gt;=100,"&gt;&gt;100",E6/D6*100),"-")</f>
        <v>123.51766111852416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36348.009999999987</v>
      </c>
      <c r="E7" s="104">
        <f t="shared" si="2"/>
        <v>26746.689999999995</v>
      </c>
      <c r="F7" s="93">
        <f t="shared" si="1"/>
        <v>73.585018822213385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24837.1</v>
      </c>
      <c r="E10" s="247">
        <v>24837.1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24837.1</v>
      </c>
      <c r="E11" s="247">
        <v>24837.1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36348.009999999987</v>
      </c>
      <c r="E12" s="104">
        <f t="shared" si="3"/>
        <v>26746.689999999995</v>
      </c>
      <c r="F12" s="93">
        <f t="shared" si="1"/>
        <v>73.585018822213385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34841.939999999988</v>
      </c>
      <c r="E19" s="104">
        <f t="shared" si="5"/>
        <v>25240.619999999995</v>
      </c>
      <c r="F19" s="93">
        <f t="shared" si="1"/>
        <v>72.443210682298414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6861.97</v>
      </c>
      <c r="E20" s="247">
        <v>4974.6400000000003</v>
      </c>
      <c r="F20" s="93">
        <f t="shared" si="1"/>
        <v>72.4957993112765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2565.3200000000002</v>
      </c>
      <c r="E21" s="247">
        <v>787.61</v>
      </c>
      <c r="F21" s="93">
        <f t="shared" si="1"/>
        <v>30.702212589462523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96387.7</v>
      </c>
      <c r="E26" s="247">
        <v>101959.56</v>
      </c>
      <c r="F26" s="93">
        <f t="shared" si="1"/>
        <v>105.78067533513094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70973.05</v>
      </c>
      <c r="E28" s="247">
        <v>82481.19</v>
      </c>
      <c r="F28" s="93">
        <f t="shared" si="1"/>
        <v>116.21480266101005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983.98</v>
      </c>
      <c r="E35" s="104">
        <f t="shared" si="7"/>
        <v>983.98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983.98</v>
      </c>
      <c r="E39" s="247">
        <v>983.98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522.09</v>
      </c>
      <c r="E45" s="104">
        <f t="shared" si="9"/>
        <v>522.09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522.09</v>
      </c>
      <c r="E47" s="247">
        <v>522.09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72366.83</v>
      </c>
      <c r="E54" s="247">
        <v>81381.72</v>
      </c>
      <c r="F54" s="93">
        <f t="shared" si="1"/>
        <v>112.45721278657639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72366.83</v>
      </c>
      <c r="E55" s="247">
        <v>81381.72</v>
      </c>
      <c r="F55" s="93">
        <f t="shared" si="1"/>
        <v>112.45721278657639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68482.27</v>
      </c>
      <c r="E68" s="104">
        <f t="shared" si="13"/>
        <v>102737.22</v>
      </c>
      <c r="F68" s="93">
        <f t="shared" si="1"/>
        <v>150.02017310465905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27475.06</v>
      </c>
      <c r="E69" s="104">
        <f t="shared" si="14"/>
        <v>34048.9</v>
      </c>
      <c r="F69" s="93">
        <f t="shared" si="1"/>
        <v>123.92657195289109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27475.06</v>
      </c>
      <c r="E70" s="104">
        <f t="shared" si="15"/>
        <v>34048.9</v>
      </c>
      <c r="F70" s="93">
        <f t="shared" si="1"/>
        <v>123.92657195289109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27475.06</v>
      </c>
      <c r="E72" s="247">
        <v>34048.9</v>
      </c>
      <c r="F72" s="93">
        <f t="shared" si="1"/>
        <v>123.92657195289109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10214.17</v>
      </c>
      <c r="E78" s="104">
        <f>E79+SUM(E82:E84)-E85+E86</f>
        <v>9624.2099999999991</v>
      </c>
      <c r="F78" s="93">
        <f t="shared" si="1"/>
        <v>94.22410239892227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10214.17</v>
      </c>
      <c r="E86" s="247">
        <v>9624.2099999999991</v>
      </c>
      <c r="F86" s="93">
        <f t="shared" si="1"/>
        <v>94.22410239892227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30793.040000000001</v>
      </c>
      <c r="E170" s="104">
        <f t="shared" si="29"/>
        <v>59064.11</v>
      </c>
      <c r="F170" s="93">
        <f t="shared" si="1"/>
        <v>191.80993497231842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30793.040000000001</v>
      </c>
      <c r="E173" s="247">
        <v>59064.11</v>
      </c>
      <c r="F173" s="93">
        <f t="shared" si="1"/>
        <v>191.80993497231842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104830.28</v>
      </c>
      <c r="E175" s="104">
        <f t="shared" si="30"/>
        <v>129483.90999999997</v>
      </c>
      <c r="F175" s="93">
        <f t="shared" si="1"/>
        <v>123.51766111852413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37008.380000000005</v>
      </c>
      <c r="E176" s="104">
        <f t="shared" si="31"/>
        <v>66196.859999999986</v>
      </c>
      <c r="F176" s="93">
        <f t="shared" si="1"/>
        <v>178.86992081252944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37008.380000000005</v>
      </c>
      <c r="E177" s="104">
        <f t="shared" si="32"/>
        <v>66196.859999999986</v>
      </c>
      <c r="F177" s="93">
        <f t="shared" si="1"/>
        <v>178.86992081252944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33576.51</v>
      </c>
      <c r="E178" s="247">
        <v>62108.95</v>
      </c>
      <c r="F178" s="93">
        <f t="shared" si="1"/>
        <v>184.9773844869523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3431.87</v>
      </c>
      <c r="E179" s="247">
        <v>4017.01</v>
      </c>
      <c r="F179" s="93">
        <f t="shared" si="1"/>
        <v>117.05017963967168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70.900000000000006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70.900000000000006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67821.899999999994</v>
      </c>
      <c r="E237" s="104">
        <f t="shared" si="41"/>
        <v>63287.049999999996</v>
      </c>
      <c r="F237" s="93">
        <f t="shared" si="1"/>
        <v>93.313590447923161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28461.89</v>
      </c>
      <c r="E238" s="104">
        <f t="shared" si="42"/>
        <v>19072.39</v>
      </c>
      <c r="F238" s="93">
        <f t="shared" si="1"/>
        <v>67.010272332582261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28461.89</v>
      </c>
      <c r="E239" s="104">
        <f t="shared" si="43"/>
        <v>19072.39</v>
      </c>
      <c r="F239" s="93">
        <f t="shared" si="1"/>
        <v>67.010272332582261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20758.400000000001</v>
      </c>
      <c r="E240" s="247">
        <v>10117.200000000001</v>
      </c>
      <c r="F240" s="93">
        <f t="shared" si="1"/>
        <v>48.737860336056727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7703.49</v>
      </c>
      <c r="E241" s="247">
        <v>8955.19</v>
      </c>
      <c r="F241" s="93">
        <f t="shared" si="1"/>
        <v>116.24847958522697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39360.01</v>
      </c>
      <c r="E245" s="104">
        <f t="shared" si="45"/>
        <v>44214.659999999996</v>
      </c>
      <c r="F245" s="93">
        <f t="shared" si="1"/>
        <v>112.33396536230553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83214.53</v>
      </c>
      <c r="E246" s="104">
        <f t="shared" si="46"/>
        <v>82256.73</v>
      </c>
      <c r="F246" s="93">
        <f t="shared" si="1"/>
        <v>98.848999087058473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83214.53</v>
      </c>
      <c r="E247" s="247">
        <v>82256.73</v>
      </c>
      <c r="F247" s="93">
        <f t="shared" si="1"/>
        <v>98.848999087058473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43854.52</v>
      </c>
      <c r="E250" s="104">
        <f t="shared" si="47"/>
        <v>38042.07</v>
      </c>
      <c r="F250" s="93">
        <f t="shared" si="1"/>
        <v>86.746064031712137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43854.52</v>
      </c>
      <c r="E252" s="247">
        <v>38042.07</v>
      </c>
      <c r="F252" s="93">
        <f t="shared" si="1"/>
        <v>86.746064031712137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2900.11</v>
      </c>
      <c r="E259" s="104">
        <f t="shared" si="49"/>
        <v>2882.93</v>
      </c>
      <c r="F259" s="93">
        <f t="shared" si="1"/>
        <v>99.407608676912247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2900.11</v>
      </c>
      <c r="E260" s="248">
        <v>2882.93</v>
      </c>
      <c r="F260" s="97">
        <f t="shared" si="1"/>
        <v>99.407608676912247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10214.17</v>
      </c>
      <c r="E268" s="247">
        <v>9624.2099999999991</v>
      </c>
      <c r="F268" s="93">
        <f t="shared" si="50"/>
        <v>94.22410239892227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37008.379999999997</v>
      </c>
      <c r="E287" s="247">
        <v>66196.86</v>
      </c>
      <c r="F287" s="93">
        <f t="shared" si="50"/>
        <v>178.8699208125295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533979.79</v>
      </c>
      <c r="E114" s="81">
        <f t="shared" si="22"/>
        <v>693529.97</v>
      </c>
      <c r="F114" s="63">
        <f t="shared" si="1"/>
        <v>129.87944169197863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495153.74</v>
      </c>
      <c r="E115" s="81">
        <f t="shared" si="23"/>
        <v>652980.85</v>
      </c>
      <c r="F115" s="63">
        <f t="shared" si="1"/>
        <v>131.87436491946926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495153.74</v>
      </c>
      <c r="E116" s="249">
        <v>652980.85</v>
      </c>
      <c r="F116" s="63">
        <f t="shared" si="1"/>
        <v>131.87436491946926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38826.050000000003</v>
      </c>
      <c r="E126" s="249">
        <v>40549.120000000003</v>
      </c>
      <c r="F126" s="63">
        <f t="shared" si="1"/>
        <v>104.43792247730583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533979.79</v>
      </c>
      <c r="E141" s="106">
        <f t="shared" si="28"/>
        <v>693529.97</v>
      </c>
      <c r="F141" s="82">
        <f t="shared" si="1"/>
        <v>129.87944169197863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F103" sqref="F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37008.379999999997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746246.78999999992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731511.90999999992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552165.13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156781.5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732.34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21832.94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14734.88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717058.30999999994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702323.42999999993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523632.69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156196.35999999999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661.44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21832.94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14734.88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66196.859999999986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66196.86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66196.86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4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30435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2025-01-30T11:13:00Z</cp:lastPrinted>
  <dcterms:created xsi:type="dcterms:W3CDTF">2022-04-01T05:14:30Z</dcterms:created>
  <dcterms:modified xsi:type="dcterms:W3CDTF">2025-02-14T09:34:34Z</dcterms:modified>
</cp:coreProperties>
</file>